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0018389\Documents\PLANY studiów\WWW\rok akademicki 2021_22\"/>
    </mc:Choice>
  </mc:AlternateContent>
  <xr:revisionPtr revIDLastSave="0" documentId="13_ncr:1_{78560268-339B-48C9-8B91-537931BE3966}" xr6:coauthVersionLast="36" xr6:coauthVersionMax="36" xr10:uidLastSave="{00000000-0000-0000-0000-000000000000}"/>
  <bookViews>
    <workbookView xWindow="-12" yWindow="-12" windowWidth="15252" windowHeight="13536" xr2:uid="{00000000-000D-0000-FFFF-FFFF00000000}"/>
  </bookViews>
  <sheets>
    <sheet name="N2MiBM1" sheetId="1" r:id="rId1"/>
  </sheets>
  <definedNames>
    <definedName name="_xlnm.Print_Area" localSheetId="0">N2MiBM1!$A$1:$AF$114</definedName>
    <definedName name="_xlnm.Print_Titles" localSheetId="0">N2MiBM1!$1:$11</definedName>
  </definedNames>
  <calcPr calcId="191029"/>
</workbook>
</file>

<file path=xl/calcChain.xml><?xml version="1.0" encoding="utf-8"?>
<calcChain xmlns="http://schemas.openxmlformats.org/spreadsheetml/2006/main">
  <c r="AF110" i="1" l="1"/>
  <c r="AE110" i="1"/>
  <c r="AD110" i="1"/>
  <c r="AC110" i="1"/>
  <c r="AB110" i="1"/>
  <c r="AA110" i="1"/>
  <c r="Z110" i="1"/>
  <c r="Y110" i="1"/>
  <c r="X110" i="1"/>
  <c r="W110" i="1"/>
  <c r="V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09" i="1"/>
  <c r="G109" i="1"/>
  <c r="F109" i="1"/>
  <c r="E109" i="1"/>
  <c r="C109" i="1"/>
  <c r="H108" i="1"/>
  <c r="G108" i="1"/>
  <c r="F108" i="1"/>
  <c r="E108" i="1"/>
  <c r="C108" i="1"/>
  <c r="H107" i="1"/>
  <c r="G107" i="1"/>
  <c r="F107" i="1"/>
  <c r="E107" i="1"/>
  <c r="C107" i="1"/>
  <c r="H106" i="1"/>
  <c r="G106" i="1"/>
  <c r="F106" i="1"/>
  <c r="E106" i="1"/>
  <c r="C106" i="1"/>
  <c r="U105" i="1"/>
  <c r="U110" i="1" s="1"/>
  <c r="H105" i="1"/>
  <c r="G105" i="1"/>
  <c r="F105" i="1"/>
  <c r="E105" i="1"/>
  <c r="C105" i="1"/>
  <c r="H104" i="1"/>
  <c r="G104" i="1"/>
  <c r="F104" i="1"/>
  <c r="E104" i="1"/>
  <c r="C104" i="1"/>
  <c r="H103" i="1"/>
  <c r="G103" i="1"/>
  <c r="F103" i="1"/>
  <c r="E103" i="1"/>
  <c r="C103" i="1"/>
  <c r="H102" i="1"/>
  <c r="G102" i="1"/>
  <c r="F102" i="1"/>
  <c r="E102" i="1"/>
  <c r="D102" i="1"/>
  <c r="C102" i="1"/>
  <c r="AF95" i="1"/>
  <c r="AE95" i="1"/>
  <c r="AD95" i="1"/>
  <c r="AC95" i="1"/>
  <c r="AB95" i="1"/>
  <c r="AA95" i="1"/>
  <c r="Z95" i="1"/>
  <c r="Y95" i="1"/>
  <c r="X95" i="1"/>
  <c r="W95" i="1"/>
  <c r="V95" i="1"/>
  <c r="T95" i="1"/>
  <c r="S95" i="1"/>
  <c r="R95" i="1"/>
  <c r="Q95" i="1"/>
  <c r="P95" i="1"/>
  <c r="O95" i="1"/>
  <c r="N95" i="1"/>
  <c r="M95" i="1"/>
  <c r="L95" i="1"/>
  <c r="K95" i="1"/>
  <c r="J95" i="1"/>
  <c r="I95" i="1"/>
  <c r="H94" i="1"/>
  <c r="G94" i="1"/>
  <c r="F94" i="1"/>
  <c r="E94" i="1"/>
  <c r="C94" i="1"/>
  <c r="H93" i="1"/>
  <c r="G93" i="1"/>
  <c r="F93" i="1"/>
  <c r="E93" i="1"/>
  <c r="D93" i="1" s="1"/>
  <c r="C93" i="1"/>
  <c r="H92" i="1"/>
  <c r="G92" i="1"/>
  <c r="F92" i="1"/>
  <c r="E92" i="1"/>
  <c r="C92" i="1"/>
  <c r="H91" i="1"/>
  <c r="G91" i="1"/>
  <c r="F91" i="1"/>
  <c r="E91" i="1"/>
  <c r="C91" i="1"/>
  <c r="U90" i="1"/>
  <c r="U95" i="1" s="1"/>
  <c r="H90" i="1"/>
  <c r="G90" i="1"/>
  <c r="F90" i="1"/>
  <c r="E90" i="1"/>
  <c r="C90" i="1"/>
  <c r="H89" i="1"/>
  <c r="G89" i="1"/>
  <c r="F89" i="1"/>
  <c r="E89" i="1"/>
  <c r="C89" i="1"/>
  <c r="H88" i="1"/>
  <c r="G88" i="1"/>
  <c r="F88" i="1"/>
  <c r="E88" i="1"/>
  <c r="C88" i="1"/>
  <c r="H87" i="1"/>
  <c r="G87" i="1"/>
  <c r="F87" i="1"/>
  <c r="E87" i="1"/>
  <c r="C87" i="1"/>
  <c r="AF80" i="1"/>
  <c r="AE80" i="1"/>
  <c r="AD80" i="1"/>
  <c r="AC80" i="1"/>
  <c r="AB80" i="1"/>
  <c r="AA80" i="1"/>
  <c r="Z80" i="1"/>
  <c r="Y80" i="1"/>
  <c r="X80" i="1"/>
  <c r="W80" i="1"/>
  <c r="V80" i="1"/>
  <c r="T80" i="1"/>
  <c r="S80" i="1"/>
  <c r="R80" i="1"/>
  <c r="Q80" i="1"/>
  <c r="P80" i="1"/>
  <c r="O80" i="1"/>
  <c r="N80" i="1"/>
  <c r="M80" i="1"/>
  <c r="L80" i="1"/>
  <c r="K80" i="1"/>
  <c r="J80" i="1"/>
  <c r="I80" i="1"/>
  <c r="H79" i="1"/>
  <c r="G79" i="1"/>
  <c r="F79" i="1"/>
  <c r="E79" i="1"/>
  <c r="C79" i="1"/>
  <c r="H78" i="1"/>
  <c r="G78" i="1"/>
  <c r="F78" i="1"/>
  <c r="E78" i="1"/>
  <c r="C78" i="1"/>
  <c r="H77" i="1"/>
  <c r="G77" i="1"/>
  <c r="F77" i="1"/>
  <c r="E77" i="1"/>
  <c r="C77" i="1"/>
  <c r="H76" i="1"/>
  <c r="G76" i="1"/>
  <c r="F76" i="1"/>
  <c r="E76" i="1"/>
  <c r="C76" i="1"/>
  <c r="U75" i="1"/>
  <c r="U80" i="1" s="1"/>
  <c r="H75" i="1"/>
  <c r="G75" i="1"/>
  <c r="F75" i="1"/>
  <c r="E75" i="1"/>
  <c r="C75" i="1"/>
  <c r="H74" i="1"/>
  <c r="G74" i="1"/>
  <c r="F74" i="1"/>
  <c r="E74" i="1"/>
  <c r="C74" i="1"/>
  <c r="H73" i="1"/>
  <c r="G73" i="1"/>
  <c r="F73" i="1"/>
  <c r="E73" i="1"/>
  <c r="E80" i="1" s="1"/>
  <c r="C73" i="1"/>
  <c r="H72" i="1"/>
  <c r="G72" i="1"/>
  <c r="F72" i="1"/>
  <c r="E72" i="1"/>
  <c r="C72" i="1"/>
  <c r="AF65" i="1"/>
  <c r="AE65" i="1"/>
  <c r="AD65" i="1"/>
  <c r="AC65" i="1"/>
  <c r="AB65" i="1"/>
  <c r="AA65" i="1"/>
  <c r="Z65" i="1"/>
  <c r="Y65" i="1"/>
  <c r="X65" i="1"/>
  <c r="W65" i="1"/>
  <c r="V65" i="1"/>
  <c r="T65" i="1"/>
  <c r="S65" i="1"/>
  <c r="R65" i="1"/>
  <c r="Q65" i="1"/>
  <c r="P65" i="1"/>
  <c r="O65" i="1"/>
  <c r="N65" i="1"/>
  <c r="M65" i="1"/>
  <c r="L65" i="1"/>
  <c r="K65" i="1"/>
  <c r="J65" i="1"/>
  <c r="I65" i="1"/>
  <c r="H64" i="1"/>
  <c r="G64" i="1"/>
  <c r="F64" i="1"/>
  <c r="E64" i="1"/>
  <c r="D64" i="1" s="1"/>
  <c r="C64" i="1"/>
  <c r="H63" i="1"/>
  <c r="G63" i="1"/>
  <c r="F63" i="1"/>
  <c r="E63" i="1"/>
  <c r="C63" i="1"/>
  <c r="H62" i="1"/>
  <c r="G62" i="1"/>
  <c r="F62" i="1"/>
  <c r="E62" i="1"/>
  <c r="C62" i="1"/>
  <c r="H61" i="1"/>
  <c r="G61" i="1"/>
  <c r="F61" i="1"/>
  <c r="E61" i="1"/>
  <c r="C61" i="1"/>
  <c r="U60" i="1"/>
  <c r="U65" i="1" s="1"/>
  <c r="H60" i="1"/>
  <c r="G60" i="1"/>
  <c r="F60" i="1"/>
  <c r="E60" i="1"/>
  <c r="D60" i="1" s="1"/>
  <c r="C60" i="1"/>
  <c r="H59" i="1"/>
  <c r="G59" i="1"/>
  <c r="F59" i="1"/>
  <c r="E59" i="1"/>
  <c r="C59" i="1"/>
  <c r="H58" i="1"/>
  <c r="G58" i="1"/>
  <c r="F58" i="1"/>
  <c r="E58" i="1"/>
  <c r="C58" i="1"/>
  <c r="H57" i="1"/>
  <c r="G57" i="1"/>
  <c r="F57" i="1"/>
  <c r="E57" i="1"/>
  <c r="C57" i="1"/>
  <c r="AF50" i="1"/>
  <c r="AE50" i="1"/>
  <c r="AD50" i="1"/>
  <c r="AC50" i="1"/>
  <c r="AB50" i="1"/>
  <c r="AA50" i="1"/>
  <c r="Z50" i="1"/>
  <c r="Y50" i="1"/>
  <c r="X50" i="1"/>
  <c r="W50" i="1"/>
  <c r="V50" i="1"/>
  <c r="T50" i="1"/>
  <c r="S50" i="1"/>
  <c r="R50" i="1"/>
  <c r="Q50" i="1"/>
  <c r="P50" i="1"/>
  <c r="O50" i="1"/>
  <c r="N50" i="1"/>
  <c r="M50" i="1"/>
  <c r="L50" i="1"/>
  <c r="K50" i="1"/>
  <c r="J50" i="1"/>
  <c r="I50" i="1"/>
  <c r="H49" i="1"/>
  <c r="G49" i="1"/>
  <c r="F49" i="1"/>
  <c r="E49" i="1"/>
  <c r="C49" i="1"/>
  <c r="H48" i="1"/>
  <c r="G48" i="1"/>
  <c r="F48" i="1"/>
  <c r="E48" i="1"/>
  <c r="C48" i="1"/>
  <c r="H47" i="1"/>
  <c r="G47" i="1"/>
  <c r="F47" i="1"/>
  <c r="E47" i="1"/>
  <c r="C47" i="1"/>
  <c r="H46" i="1"/>
  <c r="G46" i="1"/>
  <c r="F46" i="1"/>
  <c r="E46" i="1"/>
  <c r="C46" i="1"/>
  <c r="H45" i="1"/>
  <c r="G45" i="1"/>
  <c r="F45" i="1"/>
  <c r="E45" i="1"/>
  <c r="D45" i="1" s="1"/>
  <c r="C45" i="1"/>
  <c r="U44" i="1"/>
  <c r="H44" i="1"/>
  <c r="G44" i="1"/>
  <c r="F44" i="1"/>
  <c r="E44" i="1"/>
  <c r="C44" i="1"/>
  <c r="H43" i="1"/>
  <c r="G43" i="1"/>
  <c r="F43" i="1"/>
  <c r="E43" i="1"/>
  <c r="C43" i="1"/>
  <c r="H42" i="1"/>
  <c r="G42" i="1"/>
  <c r="F42" i="1"/>
  <c r="E42" i="1"/>
  <c r="C42" i="1"/>
  <c r="H41" i="1"/>
  <c r="G41" i="1"/>
  <c r="F41" i="1"/>
  <c r="E41" i="1"/>
  <c r="C41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S37" i="1" s="1"/>
  <c r="R34" i="1"/>
  <c r="Q34" i="1"/>
  <c r="P34" i="1"/>
  <c r="O34" i="1"/>
  <c r="N34" i="1"/>
  <c r="M34" i="1"/>
  <c r="L34" i="1"/>
  <c r="K34" i="1"/>
  <c r="J34" i="1"/>
  <c r="H33" i="1"/>
  <c r="G33" i="1"/>
  <c r="F33" i="1"/>
  <c r="E33" i="1"/>
  <c r="C33" i="1"/>
  <c r="H32" i="1"/>
  <c r="G32" i="1"/>
  <c r="F32" i="1"/>
  <c r="E32" i="1"/>
  <c r="C32" i="1"/>
  <c r="H31" i="1"/>
  <c r="G31" i="1"/>
  <c r="F31" i="1"/>
  <c r="E31" i="1"/>
  <c r="C31" i="1"/>
  <c r="H30" i="1"/>
  <c r="G30" i="1"/>
  <c r="F30" i="1"/>
  <c r="E30" i="1"/>
  <c r="D30" i="1" s="1"/>
  <c r="C30" i="1"/>
  <c r="H29" i="1"/>
  <c r="G29" i="1"/>
  <c r="F29" i="1"/>
  <c r="E29" i="1"/>
  <c r="C29" i="1"/>
  <c r="H28" i="1"/>
  <c r="G28" i="1"/>
  <c r="F28" i="1"/>
  <c r="E28" i="1"/>
  <c r="C28" i="1"/>
  <c r="H27" i="1"/>
  <c r="G27" i="1"/>
  <c r="F27" i="1"/>
  <c r="E27" i="1"/>
  <c r="C27" i="1"/>
  <c r="H26" i="1"/>
  <c r="G26" i="1"/>
  <c r="F26" i="1"/>
  <c r="E26" i="1"/>
  <c r="C26" i="1"/>
  <c r="I25" i="1"/>
  <c r="I34" i="1" s="1"/>
  <c r="H25" i="1"/>
  <c r="G25" i="1"/>
  <c r="F25" i="1"/>
  <c r="E25" i="1"/>
  <c r="C25" i="1"/>
  <c r="H24" i="1"/>
  <c r="G24" i="1"/>
  <c r="F24" i="1"/>
  <c r="E24" i="1"/>
  <c r="C24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1" i="1"/>
  <c r="G21" i="1"/>
  <c r="F21" i="1"/>
  <c r="E21" i="1"/>
  <c r="C21" i="1"/>
  <c r="H20" i="1"/>
  <c r="G20" i="1"/>
  <c r="F20" i="1"/>
  <c r="E20" i="1"/>
  <c r="C20" i="1"/>
  <c r="H19" i="1"/>
  <c r="G19" i="1"/>
  <c r="F19" i="1"/>
  <c r="E19" i="1"/>
  <c r="C19" i="1"/>
  <c r="H18" i="1"/>
  <c r="G18" i="1"/>
  <c r="F18" i="1"/>
  <c r="E18" i="1"/>
  <c r="C18" i="1"/>
  <c r="AF16" i="1"/>
  <c r="AF37" i="1" s="1"/>
  <c r="AF83" i="1" s="1"/>
  <c r="AE16" i="1"/>
  <c r="AD16" i="1"/>
  <c r="AD37" i="1" s="1"/>
  <c r="AC16" i="1"/>
  <c r="AB16" i="1"/>
  <c r="AB37" i="1" s="1"/>
  <c r="AB83" i="1" s="1"/>
  <c r="AA16" i="1"/>
  <c r="Z16" i="1"/>
  <c r="Y16" i="1"/>
  <c r="X16" i="1"/>
  <c r="X37" i="1" s="1"/>
  <c r="X83" i="1" s="1"/>
  <c r="W16" i="1"/>
  <c r="V16" i="1"/>
  <c r="U16" i="1"/>
  <c r="T16" i="1"/>
  <c r="T37" i="1" s="1"/>
  <c r="T83" i="1" s="1"/>
  <c r="S16" i="1"/>
  <c r="R16" i="1"/>
  <c r="Q16" i="1"/>
  <c r="P16" i="1"/>
  <c r="P37" i="1" s="1"/>
  <c r="P83" i="1" s="1"/>
  <c r="O16" i="1"/>
  <c r="N16" i="1"/>
  <c r="M16" i="1"/>
  <c r="L16" i="1"/>
  <c r="K16" i="1"/>
  <c r="J16" i="1"/>
  <c r="I16" i="1"/>
  <c r="H15" i="1"/>
  <c r="G15" i="1"/>
  <c r="F15" i="1"/>
  <c r="D15" i="1" s="1"/>
  <c r="E15" i="1"/>
  <c r="C15" i="1"/>
  <c r="H14" i="1"/>
  <c r="G14" i="1"/>
  <c r="F14" i="1"/>
  <c r="E14" i="1"/>
  <c r="C14" i="1"/>
  <c r="H13" i="1"/>
  <c r="G13" i="1"/>
  <c r="F13" i="1"/>
  <c r="E13" i="1"/>
  <c r="E16" i="1" s="1"/>
  <c r="C13" i="1"/>
  <c r="AC10" i="1"/>
  <c r="W10" i="1"/>
  <c r="Q10" i="1"/>
  <c r="K10" i="1"/>
  <c r="H16" i="1" l="1"/>
  <c r="K37" i="1"/>
  <c r="F50" i="1"/>
  <c r="C16" i="1"/>
  <c r="V37" i="1"/>
  <c r="W37" i="1"/>
  <c r="W53" i="1" s="1"/>
  <c r="G22" i="1"/>
  <c r="D32" i="1"/>
  <c r="D21" i="1"/>
  <c r="D63" i="1"/>
  <c r="AA37" i="1"/>
  <c r="AA68" i="1" s="1"/>
  <c r="G110" i="1"/>
  <c r="F22" i="1"/>
  <c r="D33" i="1"/>
  <c r="D92" i="1"/>
  <c r="D106" i="1"/>
  <c r="D108" i="1"/>
  <c r="C65" i="1"/>
  <c r="D104" i="1"/>
  <c r="AE37" i="1"/>
  <c r="D43" i="1"/>
  <c r="F65" i="1"/>
  <c r="D76" i="1"/>
  <c r="D90" i="1"/>
  <c r="C110" i="1"/>
  <c r="O37" i="1"/>
  <c r="N37" i="1"/>
  <c r="N53" i="1" s="1"/>
  <c r="L37" i="1"/>
  <c r="L83" i="1" s="1"/>
  <c r="D18" i="1"/>
  <c r="D20" i="1"/>
  <c r="T53" i="1"/>
  <c r="D58" i="1"/>
  <c r="D75" i="1"/>
  <c r="D78" i="1"/>
  <c r="D87" i="1"/>
  <c r="H95" i="1"/>
  <c r="F16" i="1"/>
  <c r="D14" i="1"/>
  <c r="D19" i="1"/>
  <c r="C34" i="1"/>
  <c r="D25" i="1"/>
  <c r="D27" i="1"/>
  <c r="D31" i="1"/>
  <c r="D41" i="1"/>
  <c r="D44" i="1"/>
  <c r="D46" i="1"/>
  <c r="D48" i="1"/>
  <c r="AB53" i="1"/>
  <c r="D57" i="1"/>
  <c r="D62" i="1"/>
  <c r="T68" i="1"/>
  <c r="D72" i="1"/>
  <c r="D73" i="1"/>
  <c r="D77" i="1"/>
  <c r="D91" i="1"/>
  <c r="D94" i="1"/>
  <c r="D103" i="1"/>
  <c r="H110" i="1"/>
  <c r="D109" i="1"/>
  <c r="J37" i="1"/>
  <c r="J83" i="1" s="1"/>
  <c r="R37" i="1"/>
  <c r="R53" i="1" s="1"/>
  <c r="Z37" i="1"/>
  <c r="Z68" i="1" s="1"/>
  <c r="AB68" i="1"/>
  <c r="G16" i="1"/>
  <c r="I37" i="1"/>
  <c r="M37" i="1"/>
  <c r="M113" i="1" s="1"/>
  <c r="Q37" i="1"/>
  <c r="Q98" i="1" s="1"/>
  <c r="U37" i="1"/>
  <c r="U98" i="1" s="1"/>
  <c r="Y37" i="1"/>
  <c r="Y113" i="1" s="1"/>
  <c r="AC37" i="1"/>
  <c r="AC83" i="1" s="1"/>
  <c r="C22" i="1"/>
  <c r="C37" i="1" s="1"/>
  <c r="H22" i="1"/>
  <c r="F34" i="1"/>
  <c r="F37" i="1" s="1"/>
  <c r="D26" i="1"/>
  <c r="D28" i="1"/>
  <c r="D49" i="1"/>
  <c r="E65" i="1"/>
  <c r="G65" i="1"/>
  <c r="D79" i="1"/>
  <c r="D88" i="1"/>
  <c r="D107" i="1"/>
  <c r="I98" i="1"/>
  <c r="I83" i="1"/>
  <c r="I53" i="1"/>
  <c r="I113" i="1"/>
  <c r="I68" i="1"/>
  <c r="U68" i="1"/>
  <c r="R83" i="1"/>
  <c r="R68" i="1"/>
  <c r="R113" i="1"/>
  <c r="R98" i="1"/>
  <c r="Z113" i="1"/>
  <c r="K68" i="1"/>
  <c r="K113" i="1"/>
  <c r="K98" i="1"/>
  <c r="K83" i="1"/>
  <c r="K53" i="1"/>
  <c r="S68" i="1"/>
  <c r="S113" i="1"/>
  <c r="S98" i="1"/>
  <c r="S53" i="1"/>
  <c r="S83" i="1"/>
  <c r="G34" i="1"/>
  <c r="G37" i="1" s="1"/>
  <c r="AD83" i="1"/>
  <c r="AD53" i="1"/>
  <c r="AD68" i="1"/>
  <c r="U50" i="1"/>
  <c r="Y68" i="1"/>
  <c r="F80" i="1"/>
  <c r="O68" i="1"/>
  <c r="O113" i="1"/>
  <c r="AE68" i="1"/>
  <c r="AE113" i="1"/>
  <c r="G80" i="1"/>
  <c r="F95" i="1"/>
  <c r="E95" i="1"/>
  <c r="O98" i="1"/>
  <c r="W98" i="1"/>
  <c r="AE98" i="1"/>
  <c r="H34" i="1"/>
  <c r="G50" i="1"/>
  <c r="D42" i="1"/>
  <c r="E50" i="1"/>
  <c r="O53" i="1"/>
  <c r="AE53" i="1"/>
  <c r="D59" i="1"/>
  <c r="D61" i="1"/>
  <c r="C80" i="1"/>
  <c r="H80" i="1"/>
  <c r="G95" i="1"/>
  <c r="E110" i="1"/>
  <c r="AD113" i="1"/>
  <c r="Y98" i="1"/>
  <c r="Y83" i="1"/>
  <c r="Y53" i="1"/>
  <c r="V83" i="1"/>
  <c r="V53" i="1"/>
  <c r="V68" i="1"/>
  <c r="V113" i="1"/>
  <c r="V98" i="1"/>
  <c r="AD98" i="1"/>
  <c r="W68" i="1"/>
  <c r="W113" i="1"/>
  <c r="D13" i="1"/>
  <c r="P113" i="1"/>
  <c r="P98" i="1"/>
  <c r="T113" i="1"/>
  <c r="T98" i="1"/>
  <c r="X113" i="1"/>
  <c r="X98" i="1"/>
  <c r="AB113" i="1"/>
  <c r="AB98" i="1"/>
  <c r="AF113" i="1"/>
  <c r="AF98" i="1"/>
  <c r="E22" i="1"/>
  <c r="E34" i="1"/>
  <c r="D29" i="1"/>
  <c r="C50" i="1"/>
  <c r="H50" i="1"/>
  <c r="D47" i="1"/>
  <c r="P53" i="1"/>
  <c r="X53" i="1"/>
  <c r="AF53" i="1"/>
  <c r="H65" i="1"/>
  <c r="P68" i="1"/>
  <c r="X68" i="1"/>
  <c r="AF68" i="1"/>
  <c r="D74" i="1"/>
  <c r="O83" i="1"/>
  <c r="W83" i="1"/>
  <c r="AE83" i="1"/>
  <c r="C95" i="1"/>
  <c r="D89" i="1"/>
  <c r="F110" i="1"/>
  <c r="D105" i="1"/>
  <c r="D110" i="1" s="1"/>
  <c r="D24" i="1"/>
  <c r="D34" i="1" s="1"/>
  <c r="AC53" i="1" l="1"/>
  <c r="J113" i="1"/>
  <c r="D50" i="1"/>
  <c r="AC98" i="1"/>
  <c r="J53" i="1"/>
  <c r="AA83" i="1"/>
  <c r="U83" i="1"/>
  <c r="AA98" i="1"/>
  <c r="M53" i="1"/>
  <c r="AA53" i="1"/>
  <c r="AA113" i="1"/>
  <c r="M98" i="1"/>
  <c r="D22" i="1"/>
  <c r="D80" i="1"/>
  <c r="E37" i="1"/>
  <c r="U53" i="1"/>
  <c r="Z53" i="1"/>
  <c r="X54" i="1" s="1"/>
  <c r="M68" i="1"/>
  <c r="L113" i="1"/>
  <c r="Q68" i="1"/>
  <c r="R69" i="1" s="1"/>
  <c r="Q53" i="1"/>
  <c r="Q113" i="1"/>
  <c r="R114" i="1" s="1"/>
  <c r="Q83" i="1"/>
  <c r="R84" i="1" s="1"/>
  <c r="N113" i="1"/>
  <c r="N68" i="1"/>
  <c r="N83" i="1"/>
  <c r="N98" i="1"/>
  <c r="L53" i="1"/>
  <c r="L54" i="1" s="1"/>
  <c r="L98" i="1"/>
  <c r="L99" i="1" s="1"/>
  <c r="L68" i="1"/>
  <c r="L69" i="1" s="1"/>
  <c r="C113" i="1"/>
  <c r="C68" i="1"/>
  <c r="F53" i="1"/>
  <c r="F68" i="1"/>
  <c r="F113" i="1"/>
  <c r="C83" i="1"/>
  <c r="F98" i="1"/>
  <c r="D95" i="1"/>
  <c r="X38" i="1"/>
  <c r="D16" i="1"/>
  <c r="D37" i="1" s="1"/>
  <c r="D68" i="1" s="1"/>
  <c r="AC68" i="1"/>
  <c r="AD69" i="1" s="1"/>
  <c r="H37" i="1"/>
  <c r="H98" i="1" s="1"/>
  <c r="AD38" i="1"/>
  <c r="Z98" i="1"/>
  <c r="X99" i="1" s="1"/>
  <c r="Z83" i="1"/>
  <c r="X84" i="1" s="1"/>
  <c r="J68" i="1"/>
  <c r="U113" i="1"/>
  <c r="R38" i="1"/>
  <c r="M83" i="1"/>
  <c r="C53" i="1"/>
  <c r="C98" i="1"/>
  <c r="F83" i="1"/>
  <c r="X114" i="1"/>
  <c r="D65" i="1"/>
  <c r="AC113" i="1"/>
  <c r="AD114" i="1" s="1"/>
  <c r="L38" i="1"/>
  <c r="J98" i="1"/>
  <c r="G113" i="1"/>
  <c r="G83" i="1"/>
  <c r="G68" i="1"/>
  <c r="E83" i="1"/>
  <c r="E113" i="1"/>
  <c r="G53" i="1"/>
  <c r="AD99" i="1"/>
  <c r="L114" i="1"/>
  <c r="R54" i="1"/>
  <c r="H68" i="1"/>
  <c r="X69" i="1"/>
  <c r="G98" i="1"/>
  <c r="E53" i="1"/>
  <c r="AD54" i="1"/>
  <c r="E68" i="1"/>
  <c r="R99" i="1"/>
  <c r="E98" i="1"/>
  <c r="AD84" i="1"/>
  <c r="H113" i="1" l="1"/>
  <c r="L84" i="1"/>
  <c r="H53" i="1"/>
  <c r="H83" i="1"/>
  <c r="D113" i="1"/>
  <c r="D83" i="1"/>
  <c r="D53" i="1"/>
  <c r="D98" i="1"/>
</calcChain>
</file>

<file path=xl/sharedStrings.xml><?xml version="1.0" encoding="utf-8"?>
<sst xmlns="http://schemas.openxmlformats.org/spreadsheetml/2006/main" count="273" uniqueCount="92">
  <si>
    <t>Lp.</t>
  </si>
  <si>
    <t>Liczba egz.</t>
  </si>
  <si>
    <t>Ogólna liczba godzin</t>
  </si>
  <si>
    <t>Rozdział zajęć programowych na semestry</t>
  </si>
  <si>
    <t>ECTS</t>
  </si>
  <si>
    <t>RAZEM</t>
  </si>
  <si>
    <t>w tym:</t>
  </si>
  <si>
    <t>Liczba godzin semestralnie</t>
  </si>
  <si>
    <t>Nazwa przedmiotu</t>
  </si>
  <si>
    <t>wykłady</t>
  </si>
  <si>
    <t>ćwiczenia</t>
  </si>
  <si>
    <t>laboratoria</t>
  </si>
  <si>
    <t>projekty</t>
  </si>
  <si>
    <t>E</t>
  </si>
  <si>
    <t>I</t>
  </si>
  <si>
    <t>II</t>
  </si>
  <si>
    <t>III</t>
  </si>
  <si>
    <t>IV</t>
  </si>
  <si>
    <t>W</t>
  </si>
  <si>
    <t>C</t>
  </si>
  <si>
    <t>L</t>
  </si>
  <si>
    <t>P</t>
  </si>
  <si>
    <r>
      <rPr>
        <sz val="16"/>
        <rFont val="Arial CE"/>
        <charset val="238"/>
      </rPr>
      <t xml:space="preserve">Blok A - </t>
    </r>
    <r>
      <rPr>
        <b/>
        <sz val="16"/>
        <rFont val="Arial CE"/>
        <family val="2"/>
        <charset val="238"/>
      </rPr>
      <t>Przedmioty ogólne</t>
    </r>
  </si>
  <si>
    <t>Przedmiot humanistyczny / społeczny 1</t>
  </si>
  <si>
    <t>Przedmiot humanistyczny / społeczny 2</t>
  </si>
  <si>
    <t>Język obcy</t>
  </si>
  <si>
    <t>Razem w bloku A</t>
  </si>
  <si>
    <r>
      <rPr>
        <sz val="16"/>
        <rFont val="Arial CE"/>
        <charset val="238"/>
      </rPr>
      <t xml:space="preserve">Blok B - </t>
    </r>
    <r>
      <rPr>
        <b/>
        <sz val="16"/>
        <rFont val="Arial CE"/>
        <charset val="238"/>
      </rPr>
      <t>Przedmioty podstawowe</t>
    </r>
  </si>
  <si>
    <t>Mechanika analityczna</t>
  </si>
  <si>
    <t>Wytrzymałość materiałów II</t>
  </si>
  <si>
    <t>Teoria sprężystości i plastyczności</t>
  </si>
  <si>
    <t>Razem w bloku B</t>
  </si>
  <si>
    <r>
      <rPr>
        <sz val="16"/>
        <rFont val="Arial CE"/>
        <charset val="238"/>
      </rPr>
      <t xml:space="preserve">Blok C  - </t>
    </r>
    <r>
      <rPr>
        <b/>
        <sz val="16"/>
        <rFont val="Arial CE"/>
        <charset val="238"/>
      </rPr>
      <t>Przedmioty kierunkowe</t>
    </r>
  </si>
  <si>
    <t>Współczesne materiały inżynierskie i zasady ich doboru</t>
  </si>
  <si>
    <t>Kierunki rozwoju technologii bezubytkowych</t>
  </si>
  <si>
    <t>Modelowanie wspomagające projektowanie maszyn</t>
  </si>
  <si>
    <t>Tendencje w kształtowaniu ubytkowym wyrobów</t>
  </si>
  <si>
    <t>Dynamika maszyn</t>
  </si>
  <si>
    <t>Napędy maszyn technologicznych</t>
  </si>
  <si>
    <t>Technologia i organizacja montażu</t>
  </si>
  <si>
    <t>Zintegrowane systemy wytwarzania CAD/CAM/CAE</t>
  </si>
  <si>
    <t>Techniki współrzędnościowe</t>
  </si>
  <si>
    <t>Podstawy optymalnego projektowania konstrukcji</t>
  </si>
  <si>
    <t>Razem w bloku C</t>
  </si>
  <si>
    <r>
      <t xml:space="preserve">RAZEM </t>
    </r>
    <r>
      <rPr>
        <sz val="16"/>
        <rFont val="Arial CE"/>
        <charset val="238"/>
      </rPr>
      <t>(A+B+C)</t>
    </r>
  </si>
  <si>
    <t>Liczba godzin w semestrze</t>
  </si>
  <si>
    <r>
      <t xml:space="preserve">D1 - Przedmioty specjalności: </t>
    </r>
    <r>
      <rPr>
        <b/>
        <sz val="16"/>
        <color theme="5" tint="-0.499984740745262"/>
        <rFont val="Arial CE"/>
        <charset val="238"/>
      </rPr>
      <t>Konstrukcja maszyn i urządzeń (KMU)</t>
    </r>
  </si>
  <si>
    <t>Praca przejściowa</t>
  </si>
  <si>
    <t>Seminarium dyplomowe</t>
  </si>
  <si>
    <t>Przygotowanie pracy dyplomowej</t>
  </si>
  <si>
    <t>Projektowanie i dobór narzędzi skrawających</t>
  </si>
  <si>
    <t>Projektowanie układów sterowania maszyn</t>
  </si>
  <si>
    <t>Projektowanie i konstruowanie w systemach CAD/CAM</t>
  </si>
  <si>
    <t>Projektowanie i programowanie systemów zrobotyzowanych</t>
  </si>
  <si>
    <t>Projektowanie modułowe</t>
  </si>
  <si>
    <t>Przedmioty obieralne 1, 2 (2 do wyboru):</t>
  </si>
  <si>
    <t>Razem w bloku D1</t>
  </si>
  <si>
    <r>
      <t xml:space="preserve">RAZEM </t>
    </r>
    <r>
      <rPr>
        <b/>
        <sz val="16"/>
        <color theme="5" tint="-0.499984740745262"/>
        <rFont val="Arial CE"/>
        <charset val="238"/>
      </rPr>
      <t>(KMU)</t>
    </r>
  </si>
  <si>
    <r>
      <t>D2 - Przedmioty specjalności:</t>
    </r>
    <r>
      <rPr>
        <b/>
        <sz val="16"/>
        <rFont val="Arial CE"/>
        <charset val="238"/>
      </rPr>
      <t xml:space="preserve"> </t>
    </r>
    <r>
      <rPr>
        <b/>
        <sz val="16"/>
        <color theme="5" tint="-0.499984740745262"/>
        <rFont val="Arial CE"/>
        <charset val="238"/>
      </rPr>
      <t>Inżynieria mechaniczna (IME)</t>
    </r>
  </si>
  <si>
    <t>Eksploatacja narzędzi skrawających</t>
  </si>
  <si>
    <t>Modelowanie i optymalizacja procesów montażowych</t>
  </si>
  <si>
    <t>Zaawansowane programowanie robotów i obrabiarek</t>
  </si>
  <si>
    <t>Razem w bloku D2</t>
  </si>
  <si>
    <r>
      <t>RAZEM</t>
    </r>
    <r>
      <rPr>
        <b/>
        <sz val="16"/>
        <color theme="5" tint="-0.499984740745262"/>
        <rFont val="Arial CE"/>
        <charset val="238"/>
      </rPr>
      <t xml:space="preserve"> (IME)</t>
    </r>
  </si>
  <si>
    <r>
      <t>D3 - Przedmioty specjalności:</t>
    </r>
    <r>
      <rPr>
        <b/>
        <sz val="16"/>
        <rFont val="Arial CE"/>
        <charset val="238"/>
      </rPr>
      <t xml:space="preserve"> </t>
    </r>
    <r>
      <rPr>
        <b/>
        <sz val="16"/>
        <color theme="5" tint="-0.499984740745262"/>
        <rFont val="Arial CE"/>
        <charset val="238"/>
      </rPr>
      <t>Technologia przetwarzania materiałów (TPM)</t>
    </r>
  </si>
  <si>
    <t>Procesy w przetwórstwie tworzyw sztucznych</t>
  </si>
  <si>
    <t>Procesy odlewnicze</t>
  </si>
  <si>
    <t>Procesy obróbki plastycznej</t>
  </si>
  <si>
    <t>Automatyzacja procesów przetwarzania materiałów</t>
  </si>
  <si>
    <t>Razem w bloku D3</t>
  </si>
  <si>
    <r>
      <t>RAZEM</t>
    </r>
    <r>
      <rPr>
        <b/>
        <sz val="16"/>
        <color theme="5" tint="-0.499984740745262"/>
        <rFont val="Arial CE"/>
        <charset val="238"/>
      </rPr>
      <t xml:space="preserve"> (TPM)</t>
    </r>
  </si>
  <si>
    <r>
      <t xml:space="preserve">D4 - Przedmioty specjalności: </t>
    </r>
    <r>
      <rPr>
        <b/>
        <sz val="16"/>
        <color theme="5" tint="-0.499984740745262"/>
        <rFont val="Arial CE"/>
        <charset val="238"/>
      </rPr>
      <t>Informatyzacja i robotyzacja wytwarzania (IRW)</t>
    </r>
  </si>
  <si>
    <t>Rapid Prototyping i Rapid Manufacturing</t>
  </si>
  <si>
    <t>Wirtualna rzeczywistość w projektowaniu</t>
  </si>
  <si>
    <t>Inżynieria odwrotna</t>
  </si>
  <si>
    <t>Programowanie robotów przemysłowych</t>
  </si>
  <si>
    <t>Razem w bloku D4</t>
  </si>
  <si>
    <r>
      <t>RAZEM</t>
    </r>
    <r>
      <rPr>
        <b/>
        <sz val="16"/>
        <color theme="5" tint="-0.499984740745262"/>
        <rFont val="Arial CE"/>
        <charset val="238"/>
      </rPr>
      <t xml:space="preserve"> (IRW)</t>
    </r>
  </si>
  <si>
    <r>
      <t xml:space="preserve">D5 - Przedmioty specjalności: </t>
    </r>
    <r>
      <rPr>
        <b/>
        <sz val="16"/>
        <color theme="5" tint="-0.499984740745262"/>
        <rFont val="Arial CE"/>
        <charset val="238"/>
      </rPr>
      <t>Diagnostyka maszyn i systemy pomiarowe (DM/SP)</t>
    </r>
  </si>
  <si>
    <t>Diagnostyka energetyczna systemów (bio) mechanicznych</t>
  </si>
  <si>
    <t>GPS i analiza wymiarów</t>
  </si>
  <si>
    <t>Akustyka przemysłowa</t>
  </si>
  <si>
    <t>Diagnostyka techniczna i termalna</t>
  </si>
  <si>
    <t>Razem w bloku D5</t>
  </si>
  <si>
    <r>
      <t xml:space="preserve">RAZEM </t>
    </r>
    <r>
      <rPr>
        <b/>
        <sz val="16"/>
        <color theme="5" tint="-0.499984740745262"/>
        <rFont val="Arial CE"/>
        <charset val="238"/>
      </rPr>
      <t>(DM/SP)</t>
    </r>
  </si>
  <si>
    <t>PLAN  STUDIÓW</t>
  </si>
  <si>
    <t>WYDZIAŁ INŻYNIERII MECHANICZNEJ</t>
  </si>
  <si>
    <t>Wspomaganie komputerowe zagadnień inżynierskich</t>
  </si>
  <si>
    <r>
      <rPr>
        <sz val="18"/>
        <rFont val="SquareSlab711MdEU"/>
        <charset val="238"/>
      </rPr>
      <t>Kierunek:</t>
    </r>
    <r>
      <rPr>
        <b/>
        <sz val="18"/>
        <color theme="6" tint="-0.249977111117893"/>
        <rFont val="SquareSlab711MdEU"/>
        <charset val="238"/>
      </rPr>
      <t xml:space="preserve"> </t>
    </r>
    <r>
      <rPr>
        <sz val="18"/>
        <color theme="6" tint="-0.499984740745262"/>
        <rFont val="SquareSlab711MdEU"/>
        <charset val="238"/>
      </rPr>
      <t>MECHANIKA I BUDOWA MASZYN</t>
    </r>
  </si>
  <si>
    <r>
      <rPr>
        <sz val="18"/>
        <color rgb="FFC00000"/>
        <rFont val="SquareSlab711LtEU"/>
        <charset val="238"/>
      </rPr>
      <t>Studia NIESTACJONARNE</t>
    </r>
    <r>
      <rPr>
        <sz val="18"/>
        <rFont val="SquareSlab711LtEU"/>
        <charset val="238"/>
      </rPr>
      <t>, II stopnia</t>
    </r>
  </si>
  <si>
    <t>Dla naboru:</t>
  </si>
  <si>
    <t>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</si>
</sst>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24"/>
      <color theme="3"/>
      <name val="SquareSlab711MdEU"/>
      <charset val="238"/>
    </font>
    <font>
      <sz val="18"/>
      <color theme="3"/>
      <name val="SquareSlab711LtEU"/>
      <charset val="238"/>
    </font>
    <font>
      <b/>
      <sz val="28"/>
      <name val="Bookman Old Style"/>
      <family val="1"/>
      <charset val="238"/>
    </font>
    <font>
      <sz val="14"/>
      <name val="Arial CE"/>
      <family val="2"/>
      <charset val="238"/>
    </font>
    <font>
      <b/>
      <sz val="14"/>
      <name val="Arial CE"/>
      <family val="2"/>
      <charset val="238"/>
    </font>
    <font>
      <b/>
      <sz val="18"/>
      <color theme="6" tint="-0.499984740745262"/>
      <name val="Arial CE"/>
      <family val="2"/>
      <charset val="238"/>
    </font>
    <font>
      <b/>
      <sz val="12"/>
      <name val="Arial CE"/>
      <family val="2"/>
      <charset val="238"/>
    </font>
    <font>
      <sz val="14"/>
      <name val="Arial CE"/>
      <charset val="238"/>
    </font>
    <font>
      <b/>
      <sz val="20"/>
      <name val="Arial CE"/>
      <charset val="238"/>
    </font>
    <font>
      <b/>
      <i/>
      <sz val="12"/>
      <name val="Arial CE"/>
      <family val="2"/>
      <charset val="238"/>
    </font>
    <font>
      <b/>
      <sz val="10"/>
      <name val="Arial CE"/>
      <family val="2"/>
      <charset val="238"/>
    </font>
    <font>
      <sz val="12"/>
      <name val="Arial CE"/>
      <charset val="238"/>
    </font>
    <font>
      <b/>
      <sz val="14"/>
      <color indexed="53"/>
      <name val="Arial CE"/>
      <charset val="238"/>
    </font>
    <font>
      <b/>
      <sz val="14"/>
      <name val="Arial CE"/>
      <charset val="238"/>
    </font>
    <font>
      <b/>
      <i/>
      <sz val="10"/>
      <name val="Arial CE"/>
      <charset val="238"/>
    </font>
    <font>
      <sz val="10"/>
      <name val="Arial CE"/>
      <charset val="238"/>
    </font>
    <font>
      <i/>
      <sz val="14"/>
      <name val="Arial CE"/>
      <family val="2"/>
      <charset val="238"/>
    </font>
    <font>
      <i/>
      <sz val="14"/>
      <name val="Arial CE"/>
      <charset val="238"/>
    </font>
    <font>
      <sz val="12"/>
      <name val="Arial"/>
      <family val="2"/>
      <charset val="238"/>
    </font>
    <font>
      <b/>
      <sz val="20"/>
      <name val="Arial CE"/>
      <family val="2"/>
      <charset val="238"/>
    </font>
    <font>
      <b/>
      <i/>
      <sz val="14"/>
      <name val="Arial CE"/>
      <charset val="238"/>
    </font>
    <font>
      <b/>
      <sz val="14"/>
      <color rgb="FFC00000"/>
      <name val="Arial CE"/>
      <charset val="238"/>
    </font>
    <font>
      <b/>
      <sz val="10"/>
      <name val="Arial CE"/>
      <charset val="238"/>
    </font>
    <font>
      <sz val="12"/>
      <name val="Arial CE"/>
      <family val="2"/>
      <charset val="238"/>
    </font>
    <font>
      <b/>
      <sz val="16"/>
      <name val="Arial CE"/>
      <charset val="238"/>
    </font>
    <font>
      <sz val="16"/>
      <name val="Arial CE"/>
      <charset val="238"/>
    </font>
    <font>
      <b/>
      <sz val="16"/>
      <name val="Arial CE"/>
      <family val="2"/>
      <charset val="238"/>
    </font>
    <font>
      <sz val="18"/>
      <name val="ZurichCnEU"/>
      <charset val="238"/>
    </font>
    <font>
      <b/>
      <sz val="18"/>
      <name val="ZurichCnEU"/>
      <charset val="238"/>
    </font>
    <font>
      <b/>
      <sz val="16"/>
      <name val="ZurichCnEU"/>
      <charset val="238"/>
    </font>
    <font>
      <b/>
      <sz val="16"/>
      <color theme="5" tint="-0.499984740745262"/>
      <name val="Arial CE"/>
      <charset val="238"/>
    </font>
    <font>
      <sz val="17"/>
      <name val="SquareSlab711LtEU"/>
      <charset val="238"/>
    </font>
    <font>
      <b/>
      <sz val="18"/>
      <color theme="6" tint="-0.249977111117893"/>
      <name val="SquareSlab711MdEU"/>
      <charset val="238"/>
    </font>
    <font>
      <sz val="18"/>
      <name val="SquareSlab711MdEU"/>
      <charset val="238"/>
    </font>
    <font>
      <sz val="18"/>
      <name val="SquareSlab711LtEU"/>
      <charset val="238"/>
    </font>
    <font>
      <sz val="18"/>
      <color rgb="FFC00000"/>
      <name val="SquareSlab711LtEU"/>
      <charset val="238"/>
    </font>
    <font>
      <sz val="18"/>
      <color theme="6" tint="-0.499984740745262"/>
      <name val="SquareSlab711MdEU"/>
      <charset val="238"/>
    </font>
    <font>
      <sz val="10"/>
      <name val="Arial"/>
      <charset val="238"/>
    </font>
    <font>
      <b/>
      <sz val="20"/>
      <color theme="3"/>
      <name val="Arial CE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gradientFill degree="90">
        <stop position="0">
          <color theme="0"/>
        </stop>
        <stop position="1">
          <color theme="2" tint="-0.49803155613879818"/>
        </stop>
      </gradientFill>
    </fill>
    <fill>
      <gradientFill degree="90">
        <stop position="0">
          <color theme="0"/>
        </stop>
        <stop position="1">
          <color theme="6" tint="0.59999389629810485"/>
        </stop>
      </gradientFill>
    </fill>
  </fills>
  <borders count="7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19" fillId="2" borderId="0"/>
    <xf numFmtId="0" fontId="19" fillId="0" borderId="0"/>
    <xf numFmtId="0" fontId="2" fillId="0" borderId="0"/>
    <xf numFmtId="0" fontId="1" fillId="0" borderId="0"/>
    <xf numFmtId="0" fontId="41" fillId="0" borderId="0"/>
  </cellStyleXfs>
  <cellXfs count="229">
    <xf numFmtId="0" fontId="0" fillId="0" borderId="0" xfId="0"/>
    <xf numFmtId="0" fontId="3" fillId="0" borderId="1" xfId="1" applyFont="1" applyBorder="1"/>
    <xf numFmtId="0" fontId="3" fillId="0" borderId="2" xfId="1" applyFont="1" applyBorder="1"/>
    <xf numFmtId="0" fontId="3" fillId="0" borderId="2" xfId="2" applyFont="1" applyBorder="1"/>
    <xf numFmtId="0" fontId="4" fillId="0" borderId="3" xfId="1" applyFont="1" applyBorder="1" applyAlignment="1">
      <alignment horizontal="right" vertical="center"/>
    </xf>
    <xf numFmtId="0" fontId="3" fillId="0" borderId="0" xfId="2" applyFont="1"/>
    <xf numFmtId="0" fontId="5" fillId="0" borderId="4" xfId="1" applyFont="1" applyBorder="1" applyAlignment="1">
      <alignment vertical="center"/>
    </xf>
    <xf numFmtId="0" fontId="3" fillId="0" borderId="0" xfId="1" applyFont="1" applyBorder="1"/>
    <xf numFmtId="0" fontId="3" fillId="0" borderId="0" xfId="2" applyFont="1" applyBorder="1"/>
    <xf numFmtId="0" fontId="6" fillId="0" borderId="0" xfId="2" applyFont="1" applyBorder="1" applyAlignment="1">
      <alignment vertical="center"/>
    </xf>
    <xf numFmtId="0" fontId="8" fillId="0" borderId="0" xfId="1" applyFont="1" applyBorder="1" applyAlignment="1"/>
    <xf numFmtId="0" fontId="3" fillId="0" borderId="0" xfId="1" applyFont="1" applyBorder="1" applyAlignment="1"/>
    <xf numFmtId="0" fontId="9" fillId="0" borderId="5" xfId="2" applyFont="1" applyBorder="1" applyAlignment="1">
      <alignment horizontal="right"/>
    </xf>
    <xf numFmtId="0" fontId="10" fillId="0" borderId="4" xfId="1" applyFont="1" applyBorder="1"/>
    <xf numFmtId="0" fontId="13" fillId="0" borderId="0" xfId="1" applyFont="1" applyBorder="1" applyAlignment="1">
      <alignment horizontal="centerContinuous"/>
    </xf>
    <xf numFmtId="0" fontId="3" fillId="0" borderId="0" xfId="1" applyFont="1" applyBorder="1" applyAlignment="1">
      <alignment horizontal="centerContinuous"/>
    </xf>
    <xf numFmtId="0" fontId="14" fillId="0" borderId="0" xfId="1" applyFont="1" applyBorder="1" applyAlignment="1">
      <alignment horizontal="centerContinuous"/>
    </xf>
    <xf numFmtId="0" fontId="3" fillId="0" borderId="5" xfId="2" applyFont="1" applyBorder="1"/>
    <xf numFmtId="0" fontId="2" fillId="0" borderId="0" xfId="1" applyBorder="1"/>
    <xf numFmtId="0" fontId="15" fillId="0" borderId="5" xfId="1" applyFont="1" applyBorder="1" applyAlignment="1">
      <alignment horizontal="right" vertical="top" indent="1"/>
    </xf>
    <xf numFmtId="0" fontId="16" fillId="0" borderId="0" xfId="1" applyFont="1" applyBorder="1" applyAlignment="1"/>
    <xf numFmtId="0" fontId="3" fillId="0" borderId="4" xfId="2" applyFont="1" applyBorder="1"/>
    <xf numFmtId="0" fontId="3" fillId="0" borderId="7" xfId="2" applyFont="1" applyBorder="1"/>
    <xf numFmtId="0" fontId="3" fillId="0" borderId="7" xfId="2" applyFont="1" applyBorder="1" applyAlignment="1">
      <alignment vertical="center"/>
    </xf>
    <xf numFmtId="0" fontId="15" fillId="0" borderId="7" xfId="2" applyFont="1" applyBorder="1"/>
    <xf numFmtId="0" fontId="3" fillId="0" borderId="8" xfId="2" applyFont="1" applyBorder="1"/>
    <xf numFmtId="0" fontId="18" fillId="0" borderId="10" xfId="2" applyFont="1" applyFill="1" applyBorder="1" applyAlignment="1">
      <alignment horizontal="center"/>
    </xf>
    <xf numFmtId="0" fontId="20" fillId="0" borderId="12" xfId="2" applyFont="1" applyFill="1" applyBorder="1" applyAlignment="1">
      <alignment horizontal="center" vertical="center"/>
    </xf>
    <xf numFmtId="0" fontId="20" fillId="0" borderId="12" xfId="2" applyFont="1" applyFill="1" applyBorder="1" applyAlignment="1">
      <alignment horizontal="centerContinuous" vertical="center"/>
    </xf>
    <xf numFmtId="0" fontId="8" fillId="0" borderId="12" xfId="2" applyFont="1" applyFill="1" applyBorder="1" applyAlignment="1">
      <alignment horizontal="centerContinuous"/>
    </xf>
    <xf numFmtId="0" fontId="20" fillId="0" borderId="12" xfId="2" applyFont="1" applyFill="1" applyBorder="1" applyAlignment="1">
      <alignment horizontal="centerContinuous"/>
    </xf>
    <xf numFmtId="0" fontId="20" fillId="0" borderId="14" xfId="2" applyFont="1" applyFill="1" applyBorder="1" applyAlignment="1">
      <alignment horizontal="centerContinuous"/>
    </xf>
    <xf numFmtId="0" fontId="18" fillId="0" borderId="16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7" fillId="0" borderId="20" xfId="2" applyFont="1" applyFill="1" applyBorder="1" applyAlignment="1">
      <alignment horizontal="centerContinuous" vertical="center"/>
    </xf>
    <xf numFmtId="0" fontId="7" fillId="0" borderId="20" xfId="2" applyFont="1" applyFill="1" applyBorder="1" applyAlignment="1">
      <alignment horizontal="centerContinuous"/>
    </xf>
    <xf numFmtId="0" fontId="20" fillId="0" borderId="20" xfId="2" applyFont="1" applyFill="1" applyBorder="1" applyAlignment="1">
      <alignment horizontal="centerContinuous"/>
    </xf>
    <xf numFmtId="0" fontId="20" fillId="0" borderId="21" xfId="2" applyFont="1" applyFill="1" applyBorder="1" applyAlignment="1">
      <alignment horizontal="centerContinuous"/>
    </xf>
    <xf numFmtId="0" fontId="17" fillId="0" borderId="16" xfId="2" applyFont="1" applyFill="1" applyBorder="1" applyAlignment="1">
      <alignment horizontal="center" vertical="center"/>
    </xf>
    <xf numFmtId="0" fontId="24" fillId="0" borderId="16" xfId="2" applyFont="1" applyFill="1" applyBorder="1" applyAlignment="1">
      <alignment horizontal="center" vertical="center"/>
    </xf>
    <xf numFmtId="0" fontId="26" fillId="0" borderId="36" xfId="2" applyFont="1" applyFill="1" applyBorder="1" applyAlignment="1">
      <alignment horizontal="center"/>
    </xf>
    <xf numFmtId="0" fontId="3" fillId="0" borderId="40" xfId="2" applyFont="1" applyFill="1" applyBorder="1" applyAlignment="1">
      <alignment horizontal="center" vertical="center"/>
    </xf>
    <xf numFmtId="0" fontId="3" fillId="0" borderId="41" xfId="2" applyFont="1" applyFill="1" applyBorder="1" applyAlignment="1">
      <alignment horizontal="center" vertical="center"/>
    </xf>
    <xf numFmtId="0" fontId="27" fillId="6" borderId="42" xfId="2" applyFont="1" applyFill="1" applyBorder="1" applyAlignment="1">
      <alignment horizontal="center" vertical="center"/>
    </xf>
    <xf numFmtId="0" fontId="27" fillId="6" borderId="43" xfId="2" applyFont="1" applyFill="1" applyBorder="1" applyAlignment="1">
      <alignment horizontal="center" vertical="center"/>
    </xf>
    <xf numFmtId="0" fontId="27" fillId="0" borderId="40" xfId="2" applyFont="1" applyFill="1" applyBorder="1" applyAlignment="1">
      <alignment horizontal="center" vertical="center"/>
    </xf>
    <xf numFmtId="0" fontId="27" fillId="0" borderId="41" xfId="2" applyFont="1" applyFill="1" applyBorder="1" applyAlignment="1">
      <alignment horizontal="center" vertical="center"/>
    </xf>
    <xf numFmtId="0" fontId="27" fillId="0" borderId="42" xfId="2" applyFont="1" applyFill="1" applyBorder="1" applyAlignment="1">
      <alignment horizontal="center" vertical="center"/>
    </xf>
    <xf numFmtId="0" fontId="27" fillId="0" borderId="44" xfId="2" applyFont="1" applyFill="1" applyBorder="1" applyAlignment="1">
      <alignment horizontal="center" vertical="center"/>
    </xf>
    <xf numFmtId="0" fontId="27" fillId="6" borderId="44" xfId="2" applyFont="1" applyFill="1" applyBorder="1" applyAlignment="1">
      <alignment horizontal="center" vertical="center"/>
    </xf>
    <xf numFmtId="0" fontId="27" fillId="0" borderId="45" xfId="2" applyFont="1" applyFill="1" applyBorder="1" applyAlignment="1">
      <alignment horizontal="center" vertical="center"/>
    </xf>
    <xf numFmtId="0" fontId="28" fillId="7" borderId="46" xfId="2" applyFont="1" applyFill="1" applyBorder="1" applyAlignment="1">
      <alignment horizontal="left" vertical="center" indent="1"/>
    </xf>
    <xf numFmtId="0" fontId="10" fillId="7" borderId="47" xfId="2" applyFont="1" applyFill="1" applyBorder="1" applyAlignment="1">
      <alignment vertical="center"/>
    </xf>
    <xf numFmtId="0" fontId="10" fillId="0" borderId="47" xfId="2" applyFont="1" applyFill="1" applyBorder="1" applyAlignment="1">
      <alignment vertical="center"/>
    </xf>
    <xf numFmtId="0" fontId="14" fillId="0" borderId="47" xfId="2" applyFont="1" applyFill="1" applyBorder="1" applyAlignment="1">
      <alignment horizontal="center"/>
    </xf>
    <xf numFmtId="0" fontId="10" fillId="0" borderId="48" xfId="2" applyFont="1" applyFill="1" applyBorder="1" applyAlignment="1">
      <alignment vertical="center"/>
    </xf>
    <xf numFmtId="0" fontId="14" fillId="0" borderId="0" xfId="2" applyFont="1"/>
    <xf numFmtId="0" fontId="31" fillId="0" borderId="49" xfId="2" applyFont="1" applyBorder="1" applyAlignment="1">
      <alignment horizontal="center" vertical="center"/>
    </xf>
    <xf numFmtId="0" fontId="31" fillId="3" borderId="51" xfId="2" applyFont="1" applyFill="1" applyBorder="1" applyAlignment="1">
      <alignment horizontal="center" vertical="center"/>
    </xf>
    <xf numFmtId="0" fontId="31" fillId="4" borderId="52" xfId="2" applyFont="1" applyFill="1" applyBorder="1" applyAlignment="1">
      <alignment horizontal="center" vertical="center"/>
    </xf>
    <xf numFmtId="0" fontId="31" fillId="0" borderId="53" xfId="2" applyFont="1" applyBorder="1" applyAlignment="1">
      <alignment horizontal="center" vertical="center"/>
    </xf>
    <xf numFmtId="0" fontId="31" fillId="0" borderId="54" xfId="2" applyFont="1" applyBorder="1" applyAlignment="1">
      <alignment horizontal="center" vertical="center"/>
    </xf>
    <xf numFmtId="0" fontId="31" fillId="5" borderId="51" xfId="2" applyFont="1" applyFill="1" applyBorder="1" applyAlignment="1">
      <alignment horizontal="center" vertical="center"/>
    </xf>
    <xf numFmtId="0" fontId="31" fillId="3" borderId="52" xfId="2" applyFont="1" applyFill="1" applyBorder="1" applyAlignment="1">
      <alignment horizontal="center" vertical="center"/>
    </xf>
    <xf numFmtId="0" fontId="31" fillId="6" borderId="52" xfId="2" applyFont="1" applyFill="1" applyBorder="1" applyAlignment="1">
      <alignment horizontal="center" vertical="center"/>
    </xf>
    <xf numFmtId="0" fontId="31" fillId="6" borderId="55" xfId="2" applyFont="1" applyFill="1" applyBorder="1" applyAlignment="1">
      <alignment horizontal="center" vertical="center"/>
    </xf>
    <xf numFmtId="0" fontId="31" fillId="0" borderId="52" xfId="2" applyFont="1" applyFill="1" applyBorder="1" applyAlignment="1">
      <alignment horizontal="center" vertical="center"/>
    </xf>
    <xf numFmtId="0" fontId="31" fillId="0" borderId="55" xfId="2" applyFont="1" applyFill="1" applyBorder="1" applyAlignment="1">
      <alignment horizontal="center" vertical="center"/>
    </xf>
    <xf numFmtId="0" fontId="31" fillId="5" borderId="53" xfId="2" applyFont="1" applyFill="1" applyBorder="1" applyAlignment="1">
      <alignment horizontal="center" vertical="center"/>
    </xf>
    <xf numFmtId="0" fontId="31" fillId="0" borderId="56" xfId="2" applyFont="1" applyFill="1" applyBorder="1" applyAlignment="1">
      <alignment horizontal="center" vertical="center"/>
    </xf>
    <xf numFmtId="0" fontId="31" fillId="0" borderId="0" xfId="2" applyFont="1" applyAlignment="1">
      <alignment vertical="center"/>
    </xf>
    <xf numFmtId="0" fontId="31" fillId="0" borderId="50" xfId="2" applyFont="1" applyBorder="1" applyAlignment="1">
      <alignment vertical="center"/>
    </xf>
    <xf numFmtId="0" fontId="32" fillId="0" borderId="57" xfId="2" applyFont="1" applyBorder="1" applyAlignment="1">
      <alignment horizontal="center" vertical="center"/>
    </xf>
    <xf numFmtId="0" fontId="32" fillId="0" borderId="58" xfId="2" applyFont="1" applyBorder="1" applyAlignment="1">
      <alignment horizontal="left" vertical="center"/>
    </xf>
    <xf numFmtId="0" fontId="33" fillId="3" borderId="59" xfId="2" applyFont="1" applyFill="1" applyBorder="1" applyAlignment="1">
      <alignment horizontal="center" vertical="center"/>
    </xf>
    <xf numFmtId="0" fontId="33" fillId="4" borderId="42" xfId="2" applyFont="1" applyFill="1" applyBorder="1" applyAlignment="1">
      <alignment horizontal="center" vertical="center"/>
    </xf>
    <xf numFmtId="0" fontId="33" fillId="0" borderId="41" xfId="2" applyFont="1" applyBorder="1" applyAlignment="1">
      <alignment horizontal="center" vertical="center"/>
    </xf>
    <xf numFmtId="0" fontId="33" fillId="0" borderId="42" xfId="2" applyFont="1" applyBorder="1" applyAlignment="1">
      <alignment horizontal="center" vertical="center"/>
    </xf>
    <xf numFmtId="0" fontId="33" fillId="0" borderId="60" xfId="2" applyFont="1" applyBorder="1" applyAlignment="1">
      <alignment horizontal="center" vertical="center"/>
    </xf>
    <xf numFmtId="0" fontId="33" fillId="5" borderId="59" xfId="2" applyFont="1" applyFill="1" applyBorder="1" applyAlignment="1">
      <alignment horizontal="center" vertical="center"/>
    </xf>
    <xf numFmtId="0" fontId="33" fillId="3" borderId="42" xfId="2" applyFont="1" applyFill="1" applyBorder="1" applyAlignment="1">
      <alignment horizontal="center" vertical="center"/>
    </xf>
    <xf numFmtId="0" fontId="33" fillId="6" borderId="42" xfId="2" applyFont="1" applyFill="1" applyBorder="1" applyAlignment="1">
      <alignment horizontal="center" vertical="center"/>
    </xf>
    <xf numFmtId="0" fontId="33" fillId="6" borderId="44" xfId="2" applyFont="1" applyFill="1" applyBorder="1" applyAlignment="1">
      <alignment horizontal="center" vertical="center"/>
    </xf>
    <xf numFmtId="0" fontId="33" fillId="0" borderId="42" xfId="2" applyFont="1" applyFill="1" applyBorder="1" applyAlignment="1">
      <alignment horizontal="center" vertical="center"/>
    </xf>
    <xf numFmtId="0" fontId="33" fillId="0" borderId="44" xfId="2" applyFont="1" applyFill="1" applyBorder="1" applyAlignment="1">
      <alignment horizontal="center" vertical="center"/>
    </xf>
    <xf numFmtId="0" fontId="33" fillId="5" borderId="41" xfId="2" applyFont="1" applyFill="1" applyBorder="1" applyAlignment="1">
      <alignment horizontal="center" vertical="center"/>
    </xf>
    <xf numFmtId="0" fontId="33" fillId="0" borderId="45" xfId="2" applyFont="1" applyFill="1" applyBorder="1" applyAlignment="1">
      <alignment horizontal="center" vertical="center"/>
    </xf>
    <xf numFmtId="0" fontId="32" fillId="0" borderId="0" xfId="2" applyFont="1"/>
    <xf numFmtId="0" fontId="31" fillId="0" borderId="61" xfId="2" applyFont="1" applyBorder="1" applyAlignment="1">
      <alignment horizontal="center" vertical="center"/>
    </xf>
    <xf numFmtId="0" fontId="31" fillId="0" borderId="20" xfId="2" applyFont="1" applyBorder="1" applyAlignment="1">
      <alignment vertical="center"/>
    </xf>
    <xf numFmtId="0" fontId="33" fillId="3" borderId="38" xfId="2" applyFont="1" applyFill="1" applyBorder="1" applyAlignment="1">
      <alignment horizontal="center" vertical="center"/>
    </xf>
    <xf numFmtId="0" fontId="31" fillId="3" borderId="30" xfId="2" applyFont="1" applyFill="1" applyBorder="1" applyAlignment="1">
      <alignment horizontal="center" vertical="center"/>
    </xf>
    <xf numFmtId="0" fontId="31" fillId="4" borderId="31" xfId="2" applyFont="1" applyFill="1" applyBorder="1" applyAlignment="1">
      <alignment horizontal="center" vertical="center"/>
    </xf>
    <xf numFmtId="0" fontId="31" fillId="0" borderId="62" xfId="2" applyFont="1" applyBorder="1" applyAlignment="1">
      <alignment horizontal="center" vertical="center"/>
    </xf>
    <xf numFmtId="0" fontId="31" fillId="0" borderId="33" xfId="2" applyFont="1" applyBorder="1" applyAlignment="1">
      <alignment horizontal="center" vertical="center"/>
    </xf>
    <xf numFmtId="0" fontId="31" fillId="0" borderId="20" xfId="2" applyFont="1" applyBorder="1" applyAlignment="1">
      <alignment vertical="center" wrapText="1"/>
    </xf>
    <xf numFmtId="0" fontId="32" fillId="2" borderId="63" xfId="3" applyFont="1" applyBorder="1" applyAlignment="1">
      <alignment horizontal="center" vertical="center"/>
    </xf>
    <xf numFmtId="0" fontId="32" fillId="2" borderId="53" xfId="3" applyFont="1" applyBorder="1" applyAlignment="1">
      <alignment horizontal="left" vertical="center"/>
    </xf>
    <xf numFmtId="3" fontId="33" fillId="3" borderId="51" xfId="3" applyNumberFormat="1" applyFont="1" applyFill="1" applyBorder="1" applyAlignment="1">
      <alignment horizontal="center" vertical="center"/>
    </xf>
    <xf numFmtId="3" fontId="33" fillId="4" borderId="52" xfId="3" applyNumberFormat="1" applyFont="1" applyFill="1" applyBorder="1" applyAlignment="1">
      <alignment horizontal="center" vertical="center"/>
    </xf>
    <xf numFmtId="3" fontId="33" fillId="0" borderId="52" xfId="3" applyNumberFormat="1" applyFont="1" applyFill="1" applyBorder="1" applyAlignment="1">
      <alignment horizontal="center" vertical="center"/>
    </xf>
    <xf numFmtId="3" fontId="33" fillId="0" borderId="55" xfId="3" applyNumberFormat="1" applyFont="1" applyFill="1" applyBorder="1" applyAlignment="1">
      <alignment horizontal="center" vertical="center"/>
    </xf>
    <xf numFmtId="0" fontId="33" fillId="5" borderId="53" xfId="3" applyFont="1" applyFill="1" applyBorder="1" applyAlignment="1">
      <alignment horizontal="center" vertical="center"/>
    </xf>
    <xf numFmtId="0" fontId="33" fillId="3" borderId="52" xfId="3" applyFont="1" applyFill="1" applyBorder="1" applyAlignment="1">
      <alignment horizontal="center" vertical="center"/>
    </xf>
    <xf numFmtId="1" fontId="33" fillId="6" borderId="53" xfId="3" applyNumberFormat="1" applyFont="1" applyFill="1" applyBorder="1" applyAlignment="1">
      <alignment horizontal="center" vertical="center"/>
    </xf>
    <xf numFmtId="0" fontId="33" fillId="5" borderId="51" xfId="3" applyFont="1" applyFill="1" applyBorder="1" applyAlignment="1">
      <alignment horizontal="center" vertical="center"/>
    </xf>
    <xf numFmtId="0" fontId="33" fillId="0" borderId="53" xfId="3" applyFont="1" applyFill="1" applyBorder="1" applyAlignment="1">
      <alignment horizontal="center" vertical="center"/>
    </xf>
    <xf numFmtId="0" fontId="33" fillId="0" borderId="52" xfId="3" applyFont="1" applyFill="1" applyBorder="1" applyAlignment="1">
      <alignment horizontal="center" vertical="center"/>
    </xf>
    <xf numFmtId="0" fontId="33" fillId="0" borderId="64" xfId="3" applyFont="1" applyFill="1" applyBorder="1" applyAlignment="1">
      <alignment horizontal="center" vertical="center"/>
    </xf>
    <xf numFmtId="0" fontId="33" fillId="6" borderId="53" xfId="3" applyFont="1" applyFill="1" applyBorder="1" applyAlignment="1">
      <alignment horizontal="center" vertical="center"/>
    </xf>
    <xf numFmtId="0" fontId="33" fillId="6" borderId="52" xfId="3" applyFont="1" applyFill="1" applyBorder="1" applyAlignment="1">
      <alignment horizontal="center" vertical="center"/>
    </xf>
    <xf numFmtId="0" fontId="33" fillId="6" borderId="64" xfId="3" applyFont="1" applyFill="1" applyBorder="1" applyAlignment="1">
      <alignment horizontal="center" vertical="center"/>
    </xf>
    <xf numFmtId="0" fontId="33" fillId="0" borderId="56" xfId="3" applyFont="1" applyFill="1" applyBorder="1" applyAlignment="1">
      <alignment horizontal="center" vertical="center"/>
    </xf>
    <xf numFmtId="0" fontId="32" fillId="2" borderId="0" xfId="3" applyFont="1" applyAlignment="1">
      <alignment vertical="center"/>
    </xf>
    <xf numFmtId="0" fontId="17" fillId="0" borderId="4" xfId="3" applyFont="1" applyFill="1" applyBorder="1" applyAlignment="1">
      <alignment horizontal="center"/>
    </xf>
    <xf numFmtId="0" fontId="17" fillId="0" borderId="0" xfId="3" applyFont="1" applyFill="1" applyBorder="1" applyAlignment="1">
      <alignment horizontal="left"/>
    </xf>
    <xf numFmtId="3" fontId="17" fillId="0" borderId="0" xfId="3" applyNumberFormat="1" applyFont="1" applyFill="1" applyBorder="1" applyAlignment="1">
      <alignment horizontal="center"/>
    </xf>
    <xf numFmtId="0" fontId="17" fillId="0" borderId="0" xfId="3" applyFont="1" applyFill="1" applyBorder="1" applyAlignment="1">
      <alignment horizontal="center"/>
    </xf>
    <xf numFmtId="1" fontId="17" fillId="0" borderId="0" xfId="3" applyNumberFormat="1" applyFont="1" applyFill="1" applyBorder="1" applyAlignment="1">
      <alignment horizontal="center"/>
    </xf>
    <xf numFmtId="0" fontId="17" fillId="0" borderId="50" xfId="3" applyFont="1" applyFill="1" applyBorder="1" applyAlignment="1">
      <alignment horizontal="center"/>
    </xf>
    <xf numFmtId="0" fontId="17" fillId="0" borderId="5" xfId="3" applyFont="1" applyFill="1" applyBorder="1" applyAlignment="1">
      <alignment horizontal="center"/>
    </xf>
    <xf numFmtId="0" fontId="17" fillId="0" borderId="0" xfId="3" applyFont="1" applyFill="1" applyBorder="1"/>
    <xf numFmtId="0" fontId="3" fillId="0" borderId="66" xfId="2" applyFont="1" applyFill="1" applyBorder="1" applyAlignment="1">
      <alignment horizontal="center" vertical="center"/>
    </xf>
    <xf numFmtId="0" fontId="3" fillId="0" borderId="53" xfId="2" applyFont="1" applyFill="1" applyBorder="1" applyAlignment="1">
      <alignment horizontal="center" vertical="center"/>
    </xf>
    <xf numFmtId="0" fontId="27" fillId="0" borderId="52" xfId="2" applyFont="1" applyFill="1" applyBorder="1" applyAlignment="1">
      <alignment horizontal="center" vertical="center"/>
    </xf>
    <xf numFmtId="0" fontId="27" fillId="0" borderId="55" xfId="2" applyFont="1" applyFill="1" applyBorder="1" applyAlignment="1">
      <alignment horizontal="center" vertical="center"/>
    </xf>
    <xf numFmtId="0" fontId="27" fillId="0" borderId="66" xfId="2" applyFont="1" applyFill="1" applyBorder="1" applyAlignment="1">
      <alignment horizontal="center" vertical="center"/>
    </xf>
    <xf numFmtId="0" fontId="27" fillId="0" borderId="53" xfId="2" applyFont="1" applyFill="1" applyBorder="1" applyAlignment="1">
      <alignment horizontal="center" vertical="center"/>
    </xf>
    <xf numFmtId="0" fontId="27" fillId="0" borderId="50" xfId="2" applyFont="1" applyFill="1" applyBorder="1" applyAlignment="1">
      <alignment horizontal="center" vertical="center"/>
    </xf>
    <xf numFmtId="0" fontId="27" fillId="0" borderId="64" xfId="2" applyFont="1" applyFill="1" applyBorder="1" applyAlignment="1">
      <alignment horizontal="center" vertical="center"/>
    </xf>
    <xf numFmtId="0" fontId="27" fillId="0" borderId="56" xfId="2" applyFont="1" applyFill="1" applyBorder="1" applyAlignment="1">
      <alignment horizontal="center" vertical="center"/>
    </xf>
    <xf numFmtId="3" fontId="30" fillId="3" borderId="59" xfId="2" applyNumberFormat="1" applyFont="1" applyFill="1" applyBorder="1" applyAlignment="1">
      <alignment horizontal="center" vertical="top" textRotation="90" readingOrder="1"/>
    </xf>
    <xf numFmtId="3" fontId="30" fillId="8" borderId="42" xfId="2" applyNumberFormat="1" applyFont="1" applyFill="1" applyBorder="1" applyAlignment="1">
      <alignment horizontal="center" vertical="top" textRotation="90" readingOrder="1"/>
    </xf>
    <xf numFmtId="3" fontId="30" fillId="7" borderId="42" xfId="2" applyNumberFormat="1" applyFont="1" applyFill="1" applyBorder="1" applyAlignment="1">
      <alignment horizontal="center" vertical="top" textRotation="90" readingOrder="1"/>
    </xf>
    <xf numFmtId="3" fontId="30" fillId="7" borderId="44" xfId="2" applyNumberFormat="1" applyFont="1" applyFill="1" applyBorder="1" applyAlignment="1">
      <alignment horizontal="center" vertical="top" textRotation="90" readingOrder="1"/>
    </xf>
    <xf numFmtId="3" fontId="30" fillId="5" borderId="37" xfId="2" applyNumberFormat="1" applyFont="1" applyFill="1" applyBorder="1" applyAlignment="1">
      <alignment horizontal="center" vertical="top" textRotation="90" readingOrder="1"/>
    </xf>
    <xf numFmtId="3" fontId="30" fillId="3" borderId="42" xfId="2" applyNumberFormat="1" applyFont="1" applyFill="1" applyBorder="1" applyAlignment="1">
      <alignment horizontal="center" vertical="top" textRotation="90" readingOrder="1"/>
    </xf>
    <xf numFmtId="3" fontId="30" fillId="5" borderId="7" xfId="2" applyNumberFormat="1" applyFont="1" applyFill="1" applyBorder="1" applyAlignment="1">
      <alignment horizontal="center" vertical="top" textRotation="90" readingOrder="1"/>
    </xf>
    <xf numFmtId="3" fontId="30" fillId="5" borderId="69" xfId="2" applyNumberFormat="1" applyFont="1" applyFill="1" applyBorder="1" applyAlignment="1">
      <alignment horizontal="center" vertical="top" textRotation="90" readingOrder="1"/>
    </xf>
    <xf numFmtId="3" fontId="30" fillId="7" borderId="45" xfId="2" applyNumberFormat="1" applyFont="1" applyFill="1" applyBorder="1" applyAlignment="1">
      <alignment horizontal="center" vertical="top" textRotation="90" readingOrder="1"/>
    </xf>
    <xf numFmtId="0" fontId="8" fillId="0" borderId="4" xfId="2" applyFont="1" applyBorder="1"/>
    <xf numFmtId="0" fontId="8" fillId="0" borderId="0" xfId="2" applyFont="1" applyBorder="1"/>
    <xf numFmtId="0" fontId="8" fillId="0" borderId="70" xfId="2" applyFont="1" applyBorder="1"/>
    <xf numFmtId="3" fontId="8" fillId="0" borderId="71" xfId="2" applyNumberFormat="1" applyFont="1" applyBorder="1" applyAlignment="1">
      <alignment horizontal="centerContinuous"/>
    </xf>
    <xf numFmtId="0" fontId="8" fillId="0" borderId="71" xfId="2" applyFont="1" applyBorder="1" applyAlignment="1">
      <alignment horizontal="centerContinuous"/>
    </xf>
    <xf numFmtId="0" fontId="8" fillId="0" borderId="72" xfId="2" applyFont="1" applyBorder="1"/>
    <xf numFmtId="0" fontId="8" fillId="0" borderId="73" xfId="2" applyFont="1" applyBorder="1"/>
    <xf numFmtId="0" fontId="8" fillId="0" borderId="74" xfId="2" applyFont="1" applyBorder="1"/>
    <xf numFmtId="0" fontId="17" fillId="0" borderId="75" xfId="3" applyFont="1" applyFill="1" applyBorder="1" applyAlignment="1">
      <alignment horizontal="center"/>
    </xf>
    <xf numFmtId="0" fontId="17" fillId="0" borderId="20" xfId="3" applyFont="1" applyFill="1" applyBorder="1" applyAlignment="1">
      <alignment horizontal="left"/>
    </xf>
    <xf numFmtId="3" fontId="17" fillId="0" borderId="20" xfId="3" applyNumberFormat="1" applyFont="1" applyFill="1" applyBorder="1" applyAlignment="1">
      <alignment horizontal="center"/>
    </xf>
    <xf numFmtId="0" fontId="17" fillId="0" borderId="20" xfId="3" applyFont="1" applyFill="1" applyBorder="1" applyAlignment="1">
      <alignment horizontal="center"/>
    </xf>
    <xf numFmtId="1" fontId="17" fillId="0" borderId="20" xfId="3" applyNumberFormat="1" applyFont="1" applyFill="1" applyBorder="1" applyAlignment="1">
      <alignment horizontal="center"/>
    </xf>
    <xf numFmtId="0" fontId="17" fillId="0" borderId="7" xfId="3" applyFont="1" applyFill="1" applyBorder="1"/>
    <xf numFmtId="0" fontId="17" fillId="0" borderId="5" xfId="3" applyFont="1" applyFill="1" applyBorder="1"/>
    <xf numFmtId="0" fontId="29" fillId="7" borderId="46" xfId="2" applyFont="1" applyFill="1" applyBorder="1" applyAlignment="1">
      <alignment horizontal="left" vertical="center" indent="1"/>
    </xf>
    <xf numFmtId="3" fontId="17" fillId="0" borderId="5" xfId="3" applyNumberFormat="1" applyFont="1" applyFill="1" applyBorder="1" applyAlignment="1">
      <alignment horizontal="center"/>
    </xf>
    <xf numFmtId="3" fontId="14" fillId="0" borderId="0" xfId="2" applyNumberFormat="1" applyFont="1"/>
    <xf numFmtId="0" fontId="17" fillId="0" borderId="7" xfId="3" applyFont="1" applyFill="1" applyBorder="1" applyAlignment="1">
      <alignment horizontal="center"/>
    </xf>
    <xf numFmtId="3" fontId="17" fillId="0" borderId="21" xfId="3" applyNumberFormat="1" applyFont="1" applyFill="1" applyBorder="1" applyAlignment="1">
      <alignment horizontal="center"/>
    </xf>
    <xf numFmtId="0" fontId="17" fillId="0" borderId="76" xfId="3" applyFont="1" applyFill="1" applyBorder="1" applyAlignment="1">
      <alignment horizontal="center"/>
    </xf>
    <xf numFmtId="0" fontId="17" fillId="0" borderId="77" xfId="3" applyFont="1" applyFill="1" applyBorder="1" applyAlignment="1">
      <alignment horizontal="left"/>
    </xf>
    <xf numFmtId="3" fontId="17" fillId="0" borderId="77" xfId="3" applyNumberFormat="1" applyFont="1" applyFill="1" applyBorder="1" applyAlignment="1">
      <alignment horizontal="center"/>
    </xf>
    <xf numFmtId="0" fontId="17" fillId="0" borderId="77" xfId="3" applyFont="1" applyFill="1" applyBorder="1" applyAlignment="1">
      <alignment horizontal="center"/>
    </xf>
    <xf numFmtId="1" fontId="17" fillId="0" borderId="77" xfId="3" applyNumberFormat="1" applyFont="1" applyFill="1" applyBorder="1" applyAlignment="1">
      <alignment horizontal="center"/>
    </xf>
    <xf numFmtId="3" fontId="17" fillId="0" borderId="78" xfId="3" applyNumberFormat="1" applyFont="1" applyFill="1" applyBorder="1" applyAlignment="1">
      <alignment horizontal="center"/>
    </xf>
    <xf numFmtId="0" fontId="15" fillId="0" borderId="2" xfId="1" applyFont="1" applyBorder="1"/>
    <xf numFmtId="0" fontId="15" fillId="0" borderId="2" xfId="1" applyFont="1" applyBorder="1" applyAlignment="1">
      <alignment horizontal="right"/>
    </xf>
    <xf numFmtId="0" fontId="35" fillId="0" borderId="0" xfId="2" applyFont="1" applyBorder="1" applyAlignment="1"/>
    <xf numFmtId="0" fontId="35" fillId="0" borderId="7" xfId="2" applyFont="1" applyBorder="1" applyAlignment="1">
      <alignment horizontal="left" vertical="center"/>
    </xf>
    <xf numFmtId="0" fontId="36" fillId="0" borderId="0" xfId="2" applyFont="1" applyBorder="1" applyAlignment="1">
      <alignment horizontal="left" vertical="center"/>
    </xf>
    <xf numFmtId="0" fontId="38" fillId="0" borderId="5" xfId="1" applyFont="1" applyBorder="1" applyAlignment="1"/>
    <xf numFmtId="0" fontId="41" fillId="0" borderId="0" xfId="7"/>
    <xf numFmtId="0" fontId="11" fillId="0" borderId="0" xfId="1" applyFont="1" applyBorder="1" applyAlignment="1">
      <alignment horizontal="right" vertical="center"/>
    </xf>
    <xf numFmtId="0" fontId="42" fillId="0" borderId="0" xfId="1" applyFont="1" applyBorder="1" applyAlignment="1">
      <alignment vertical="center"/>
    </xf>
    <xf numFmtId="0" fontId="12" fillId="0" borderId="6" xfId="1" applyFont="1" applyBorder="1" applyAlignment="1">
      <alignment horizontal="left" vertical="center"/>
    </xf>
    <xf numFmtId="0" fontId="17" fillId="0" borderId="9" xfId="2" applyFont="1" applyFill="1" applyBorder="1" applyAlignment="1">
      <alignment horizontal="center" vertical="center"/>
    </xf>
    <xf numFmtId="0" fontId="17" fillId="0" borderId="15" xfId="2" applyFont="1" applyFill="1" applyBorder="1" applyAlignment="1">
      <alignment horizontal="center" vertical="center"/>
    </xf>
    <xf numFmtId="0" fontId="17" fillId="0" borderId="35" xfId="2" applyFont="1" applyFill="1" applyBorder="1" applyAlignment="1">
      <alignment horizontal="center" vertical="center"/>
    </xf>
    <xf numFmtId="0" fontId="17" fillId="3" borderId="11" xfId="3" applyFont="1" applyFill="1" applyBorder="1" applyAlignment="1">
      <alignment horizontal="center" vertical="center" textRotation="90"/>
    </xf>
    <xf numFmtId="0" fontId="17" fillId="3" borderId="17" xfId="3" applyFont="1" applyFill="1" applyBorder="1" applyAlignment="1">
      <alignment horizontal="center" vertical="center" textRotation="90"/>
    </xf>
    <xf numFmtId="0" fontId="17" fillId="3" borderId="37" xfId="3" applyFont="1" applyFill="1" applyBorder="1" applyAlignment="1">
      <alignment horizontal="center" vertical="center" textRotation="90"/>
    </xf>
    <xf numFmtId="0" fontId="17" fillId="0" borderId="12" xfId="3" applyFont="1" applyFill="1" applyBorder="1" applyAlignment="1">
      <alignment horizontal="center" vertical="center"/>
    </xf>
    <xf numFmtId="0" fontId="17" fillId="0" borderId="13" xfId="3" applyFont="1" applyFill="1" applyBorder="1" applyAlignment="1">
      <alignment horizontal="center" vertical="center"/>
    </xf>
    <xf numFmtId="0" fontId="17" fillId="4" borderId="18" xfId="3" applyFont="1" applyFill="1" applyBorder="1" applyAlignment="1">
      <alignment horizontal="center" vertical="center" textRotation="90"/>
    </xf>
    <xf numFmtId="0" fontId="17" fillId="4" borderId="38" xfId="3" applyFont="1" applyFill="1" applyBorder="1" applyAlignment="1">
      <alignment horizontal="center" vertical="center" textRotation="90"/>
    </xf>
    <xf numFmtId="0" fontId="21" fillId="0" borderId="16" xfId="3" applyFont="1" applyFill="1" applyBorder="1" applyAlignment="1">
      <alignment horizontal="center" vertical="center"/>
    </xf>
    <xf numFmtId="0" fontId="21" fillId="0" borderId="0" xfId="3" applyFont="1" applyFill="1" applyBorder="1" applyAlignment="1">
      <alignment horizontal="center" vertical="center"/>
    </xf>
    <xf numFmtId="0" fontId="21" fillId="0" borderId="19" xfId="3" applyFont="1" applyFill="1" applyBorder="1" applyAlignment="1">
      <alignment horizontal="center" vertical="center"/>
    </xf>
    <xf numFmtId="0" fontId="12" fillId="0" borderId="6" xfId="1" applyFont="1" applyBorder="1" applyAlignment="1">
      <alignment horizontal="right" vertical="center"/>
    </xf>
    <xf numFmtId="0" fontId="23" fillId="0" borderId="25" xfId="2" applyFont="1" applyFill="1" applyBorder="1" applyAlignment="1">
      <alignment horizontal="center" vertical="center"/>
    </xf>
    <xf numFmtId="0" fontId="23" fillId="0" borderId="26" xfId="2" applyFont="1" applyFill="1" applyBorder="1" applyAlignment="1">
      <alignment horizontal="center" vertical="center"/>
    </xf>
    <xf numFmtId="0" fontId="23" fillId="0" borderId="29" xfId="2" applyFont="1" applyFill="1" applyBorder="1" applyAlignment="1">
      <alignment horizontal="center" vertical="center"/>
    </xf>
    <xf numFmtId="0" fontId="25" fillId="6" borderId="32" xfId="3" applyFont="1" applyFill="1" applyBorder="1" applyAlignment="1">
      <alignment horizontal="center" vertical="center"/>
    </xf>
    <xf numFmtId="0" fontId="25" fillId="6" borderId="20" xfId="3" applyFont="1" applyFill="1" applyBorder="1" applyAlignment="1">
      <alignment horizontal="center" vertical="center"/>
    </xf>
    <xf numFmtId="0" fontId="25" fillId="6" borderId="33" xfId="3" applyFont="1" applyFill="1" applyBorder="1" applyAlignment="1">
      <alignment horizontal="center" vertical="center"/>
    </xf>
    <xf numFmtId="0" fontId="25" fillId="0" borderId="16" xfId="2" applyFont="1" applyFill="1" applyBorder="1" applyAlignment="1">
      <alignment horizontal="center" vertical="center"/>
    </xf>
    <xf numFmtId="0" fontId="25" fillId="0" borderId="0" xfId="2" applyFont="1" applyFill="1" applyBorder="1" applyAlignment="1">
      <alignment horizontal="center" vertical="center"/>
    </xf>
    <xf numFmtId="0" fontId="25" fillId="0" borderId="19" xfId="2" applyFont="1" applyFill="1" applyBorder="1" applyAlignment="1">
      <alignment horizontal="center" vertical="center"/>
    </xf>
    <xf numFmtId="0" fontId="25" fillId="0" borderId="32" xfId="2" applyFont="1" applyFill="1" applyBorder="1" applyAlignment="1">
      <alignment horizontal="center" vertical="center"/>
    </xf>
    <xf numFmtId="0" fontId="25" fillId="0" borderId="20" xfId="2" applyFont="1" applyFill="1" applyBorder="1" applyAlignment="1">
      <alignment horizontal="center" vertical="center"/>
    </xf>
    <xf numFmtId="0" fontId="25" fillId="0" borderId="21" xfId="2" applyFont="1" applyFill="1" applyBorder="1" applyAlignment="1">
      <alignment horizontal="center" vertical="center"/>
    </xf>
    <xf numFmtId="0" fontId="23" fillId="6" borderId="25" xfId="2" applyFont="1" applyFill="1" applyBorder="1" applyAlignment="1">
      <alignment horizontal="center" vertical="center"/>
    </xf>
    <xf numFmtId="0" fontId="23" fillId="6" borderId="26" xfId="2" applyFont="1" applyFill="1" applyBorder="1" applyAlignment="1">
      <alignment horizontal="center" vertical="center"/>
    </xf>
    <xf numFmtId="0" fontId="23" fillId="6" borderId="27" xfId="2" applyFont="1" applyFill="1" applyBorder="1" applyAlignment="1">
      <alignment horizontal="center" vertical="center"/>
    </xf>
    <xf numFmtId="0" fontId="17" fillId="5" borderId="23" xfId="2" applyFont="1" applyFill="1" applyBorder="1" applyAlignment="1">
      <alignment horizontal="center" vertical="center" textRotation="90"/>
    </xf>
    <xf numFmtId="0" fontId="17" fillId="5" borderId="17" xfId="2" applyFont="1" applyFill="1" applyBorder="1" applyAlignment="1">
      <alignment horizontal="center" vertical="center" textRotation="90"/>
    </xf>
    <xf numFmtId="0" fontId="17" fillId="3" borderId="24" xfId="2" applyFont="1" applyFill="1" applyBorder="1" applyAlignment="1">
      <alignment horizontal="center" vertical="center"/>
    </xf>
    <xf numFmtId="0" fontId="17" fillId="3" borderId="18" xfId="2" applyFont="1" applyFill="1" applyBorder="1" applyAlignment="1">
      <alignment horizontal="center" vertical="center"/>
    </xf>
    <xf numFmtId="0" fontId="23" fillId="0" borderId="27" xfId="2" applyFont="1" applyFill="1" applyBorder="1" applyAlignment="1">
      <alignment horizontal="center" vertical="center"/>
    </xf>
    <xf numFmtId="0" fontId="28" fillId="7" borderId="65" xfId="2" applyFont="1" applyFill="1" applyBorder="1" applyAlignment="1">
      <alignment horizontal="center" vertical="center"/>
    </xf>
    <xf numFmtId="0" fontId="28" fillId="7" borderId="27" xfId="2" applyFont="1" applyFill="1" applyBorder="1" applyAlignment="1">
      <alignment horizontal="center" vertical="center"/>
    </xf>
    <xf numFmtId="0" fontId="28" fillId="7" borderId="67" xfId="2" applyFont="1" applyFill="1" applyBorder="1" applyAlignment="1">
      <alignment horizontal="center" vertical="center"/>
    </xf>
    <xf numFmtId="0" fontId="28" fillId="7" borderId="68" xfId="2" applyFont="1" applyFill="1" applyBorder="1" applyAlignment="1">
      <alignment horizontal="center" vertical="center"/>
    </xf>
    <xf numFmtId="0" fontId="17" fillId="5" borderId="28" xfId="2" applyFont="1" applyFill="1" applyBorder="1" applyAlignment="1">
      <alignment horizontal="center" vertical="center" textRotation="90"/>
    </xf>
    <xf numFmtId="0" fontId="17" fillId="5" borderId="34" xfId="2" applyFont="1" applyFill="1" applyBorder="1" applyAlignment="1">
      <alignment horizontal="center" vertical="center" textRotation="90"/>
    </xf>
    <xf numFmtId="0" fontId="22" fillId="0" borderId="18" xfId="3" quotePrefix="1" applyFont="1" applyFill="1" applyBorder="1" applyAlignment="1">
      <alignment horizontal="center" vertical="top" textRotation="90"/>
    </xf>
    <xf numFmtId="0" fontId="22" fillId="0" borderId="38" xfId="3" quotePrefix="1" applyFont="1" applyFill="1" applyBorder="1" applyAlignment="1">
      <alignment horizontal="center" vertical="top" textRotation="90"/>
    </xf>
    <xf numFmtId="0" fontId="22" fillId="0" borderId="18" xfId="3" applyFont="1" applyFill="1" applyBorder="1" applyAlignment="1">
      <alignment horizontal="center" vertical="top" textRotation="90"/>
    </xf>
    <xf numFmtId="0" fontId="22" fillId="0" borderId="38" xfId="3" applyFont="1" applyFill="1" applyBorder="1" applyAlignment="1">
      <alignment horizontal="center" vertical="top" textRotation="90"/>
    </xf>
    <xf numFmtId="0" fontId="22" fillId="0" borderId="22" xfId="3" applyFont="1" applyFill="1" applyBorder="1" applyAlignment="1">
      <alignment horizontal="center" vertical="top" textRotation="90"/>
    </xf>
    <xf numFmtId="0" fontId="22" fillId="0" borderId="39" xfId="3" applyFont="1" applyFill="1" applyBorder="1" applyAlignment="1">
      <alignment horizontal="center" vertical="top" textRotation="90"/>
    </xf>
    <xf numFmtId="0" fontId="17" fillId="5" borderId="23" xfId="3" applyFont="1" applyFill="1" applyBorder="1" applyAlignment="1">
      <alignment horizontal="center" vertical="center" textRotation="90"/>
    </xf>
    <xf numFmtId="0" fontId="17" fillId="5" borderId="30" xfId="3" applyFont="1" applyFill="1" applyBorder="1" applyAlignment="1">
      <alignment horizontal="center" vertical="center" textRotation="90"/>
    </xf>
    <xf numFmtId="0" fontId="17" fillId="3" borderId="31" xfId="2" applyFont="1" applyFill="1" applyBorder="1" applyAlignment="1">
      <alignment horizontal="center" vertical="center"/>
    </xf>
    <xf numFmtId="0" fontId="30" fillId="7" borderId="65" xfId="2" applyFont="1" applyFill="1" applyBorder="1" applyAlignment="1">
      <alignment horizontal="center" vertical="center"/>
    </xf>
    <xf numFmtId="0" fontId="30" fillId="7" borderId="27" xfId="2" applyFont="1" applyFill="1" applyBorder="1" applyAlignment="1">
      <alignment horizontal="center" vertical="center"/>
    </xf>
    <xf numFmtId="0" fontId="30" fillId="7" borderId="67" xfId="2" applyFont="1" applyFill="1" applyBorder="1" applyAlignment="1">
      <alignment horizontal="center" vertical="center"/>
    </xf>
    <xf numFmtId="0" fontId="30" fillId="7" borderId="68" xfId="2" applyFont="1" applyFill="1" applyBorder="1" applyAlignment="1">
      <alignment horizontal="center" vertical="center"/>
    </xf>
  </cellXfs>
  <cellStyles count="8">
    <cellStyle name="Normalny" xfId="0" builtinId="0"/>
    <cellStyle name="Normalny 2" xfId="2" xr:uid="{00000000-0005-0000-0000-000001000000}"/>
    <cellStyle name="Normalny 3" xfId="1" xr:uid="{00000000-0005-0000-0000-000002000000}"/>
    <cellStyle name="Normalny 4" xfId="4" xr:uid="{00000000-0005-0000-0000-000003000000}"/>
    <cellStyle name="Normalny 5" xfId="5" xr:uid="{00000000-0005-0000-0000-000004000000}"/>
    <cellStyle name="Normalny 6" xfId="6" xr:uid="{00000000-0005-0000-0000-000005000000}"/>
    <cellStyle name="Normalny 7" xfId="7" xr:uid="{00000000-0005-0000-0000-000035000000}"/>
    <cellStyle name="Normalny_Kom_Dyd_Milec_I i IIst_stac_MiBM_ZiIP_MCH_RWkwiecień2008" xfId="3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190500</xdr:rowOff>
    </xdr:from>
    <xdr:to>
      <xdr:col>1</xdr:col>
      <xdr:colOff>1487625</xdr:colOff>
      <xdr:row>4</xdr:row>
      <xdr:rowOff>219440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405" y="190500"/>
          <a:ext cx="1440000" cy="14266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249977111117893"/>
    <pageSetUpPr fitToPage="1"/>
  </sheetPr>
  <dimension ref="A1:AJ116"/>
  <sheetViews>
    <sheetView showGridLines="0" showZeros="0" tabSelected="1" zoomScale="70" zoomScaleNormal="70" workbookViewId="0">
      <selection activeCell="H3" sqref="H3:I3"/>
    </sheetView>
  </sheetViews>
  <sheetFormatPr defaultColWidth="9.109375" defaultRowHeight="13.2"/>
  <cols>
    <col min="1" max="1" width="7.6640625" style="5" customWidth="1"/>
    <col min="2" max="2" width="80.6640625" style="5" customWidth="1"/>
    <col min="3" max="3" width="5.6640625" style="5" customWidth="1"/>
    <col min="4" max="4" width="8.6640625" style="5" customWidth="1"/>
    <col min="5" max="32" width="5.6640625" style="5" customWidth="1"/>
    <col min="33" max="16384" width="9.109375" style="5"/>
  </cols>
  <sheetData>
    <row r="1" spans="1:32" ht="30.6" thickTop="1">
      <c r="A1" s="1"/>
      <c r="B1" s="167"/>
      <c r="C1" s="166"/>
      <c r="D1" s="2"/>
      <c r="E1" s="2"/>
      <c r="F1" s="2"/>
      <c r="G1" s="2"/>
      <c r="H1" s="2"/>
      <c r="I1" s="3"/>
      <c r="J1" s="3"/>
      <c r="K1" s="3"/>
      <c r="L1" s="2"/>
      <c r="M1" s="2"/>
      <c r="N1" s="3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4" t="s">
        <v>86</v>
      </c>
    </row>
    <row r="2" spans="1:32" ht="31.5" customHeight="1">
      <c r="A2" s="6"/>
      <c r="B2" s="7"/>
      <c r="C2" s="8"/>
      <c r="D2" s="9" t="s">
        <v>85</v>
      </c>
      <c r="E2" s="7"/>
      <c r="F2" s="8"/>
      <c r="G2" s="7"/>
      <c r="H2" s="7"/>
      <c r="I2" s="7"/>
      <c r="J2" s="8"/>
      <c r="L2" s="8"/>
      <c r="M2" s="8"/>
      <c r="U2" s="170" t="s">
        <v>88</v>
      </c>
      <c r="V2" s="10"/>
      <c r="W2" s="10"/>
      <c r="X2" s="10"/>
      <c r="Y2" s="10"/>
      <c r="Z2" s="10"/>
      <c r="AA2" s="10"/>
      <c r="AB2" s="10"/>
      <c r="AC2" s="10"/>
      <c r="AD2" s="11"/>
      <c r="AE2" s="11"/>
      <c r="AF2" s="12"/>
    </row>
    <row r="3" spans="1:32" ht="24.6">
      <c r="A3" s="13"/>
      <c r="B3" s="7"/>
      <c r="C3" s="8"/>
      <c r="E3" s="174"/>
      <c r="F3" s="172"/>
      <c r="G3" s="173" t="s">
        <v>90</v>
      </c>
      <c r="H3" s="189">
        <v>2021</v>
      </c>
      <c r="I3" s="189"/>
      <c r="J3" s="175" t="s">
        <v>91</v>
      </c>
      <c r="L3" s="8"/>
      <c r="M3" s="8"/>
      <c r="N3" s="7"/>
      <c r="Q3" s="7"/>
      <c r="U3" s="171" t="s">
        <v>89</v>
      </c>
      <c r="V3" s="7"/>
      <c r="W3" s="7"/>
      <c r="X3" s="7"/>
      <c r="Y3" s="7"/>
      <c r="Z3" s="14"/>
      <c r="AA3" s="14"/>
      <c r="AB3" s="15"/>
      <c r="AC3" s="16"/>
      <c r="AD3" s="8"/>
      <c r="AE3" s="15"/>
      <c r="AF3" s="17"/>
    </row>
    <row r="4" spans="1:32" ht="20.100000000000001" customHeight="1">
      <c r="A4" s="13"/>
      <c r="B4" s="7"/>
      <c r="C4" s="7"/>
      <c r="D4" s="18"/>
      <c r="E4" s="7"/>
      <c r="F4" s="18"/>
      <c r="G4" s="7"/>
      <c r="H4" s="7"/>
      <c r="I4" s="7"/>
      <c r="J4" s="7"/>
      <c r="K4" s="7"/>
      <c r="L4" s="7"/>
      <c r="M4" s="7"/>
      <c r="N4" s="8"/>
      <c r="O4" s="8"/>
      <c r="P4" s="7"/>
      <c r="Q4" s="7"/>
      <c r="R4" s="7"/>
      <c r="S4" s="7"/>
      <c r="T4" s="7"/>
      <c r="V4" s="7"/>
      <c r="W4" s="7"/>
      <c r="X4" s="7"/>
      <c r="Y4" s="7"/>
      <c r="Z4" s="14"/>
      <c r="AA4" s="14"/>
      <c r="AB4" s="15"/>
      <c r="AC4" s="16"/>
      <c r="AD4" s="8"/>
      <c r="AE4" s="15"/>
      <c r="AF4" s="19"/>
    </row>
    <row r="5" spans="1:32" ht="20.100000000000001" customHeight="1">
      <c r="A5" s="13"/>
      <c r="B5" s="8"/>
      <c r="C5" s="7"/>
      <c r="D5" s="8"/>
      <c r="E5" s="7"/>
      <c r="F5" s="18"/>
      <c r="G5" s="8"/>
      <c r="H5" s="8"/>
      <c r="I5" s="20"/>
      <c r="J5" s="20"/>
      <c r="K5" s="7"/>
      <c r="L5" s="7"/>
      <c r="M5" s="7"/>
      <c r="N5" s="8"/>
      <c r="O5" s="8"/>
      <c r="P5" s="7"/>
      <c r="Q5" s="7"/>
      <c r="T5" s="7"/>
      <c r="U5" s="168"/>
      <c r="V5" s="7"/>
      <c r="W5" s="7"/>
      <c r="X5" s="7"/>
      <c r="Y5" s="7"/>
      <c r="Z5" s="14"/>
      <c r="AA5" s="14"/>
      <c r="AB5" s="15"/>
      <c r="AC5" s="16"/>
      <c r="AD5" s="8"/>
      <c r="AE5" s="15"/>
      <c r="AF5" s="17"/>
    </row>
    <row r="6" spans="1:32" ht="20.100000000000001" customHeight="1" thickBot="1">
      <c r="A6" s="21"/>
      <c r="B6" s="22"/>
      <c r="C6" s="22"/>
      <c r="D6" s="22"/>
      <c r="E6" s="23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T6" s="22"/>
      <c r="U6" s="169"/>
      <c r="V6" s="22"/>
      <c r="W6" s="22"/>
      <c r="X6" s="22"/>
      <c r="Y6" s="22"/>
      <c r="Z6" s="22"/>
      <c r="AA6" s="24"/>
      <c r="AB6" s="22"/>
      <c r="AC6" s="22"/>
      <c r="AD6" s="22"/>
      <c r="AE6" s="22"/>
      <c r="AF6" s="25"/>
    </row>
    <row r="7" spans="1:32" ht="20.100000000000001" customHeight="1">
      <c r="A7" s="176" t="s">
        <v>0</v>
      </c>
      <c r="B7" s="26"/>
      <c r="C7" s="179" t="s">
        <v>1</v>
      </c>
      <c r="D7" s="182" t="s">
        <v>2</v>
      </c>
      <c r="E7" s="182"/>
      <c r="F7" s="182"/>
      <c r="G7" s="182"/>
      <c r="H7" s="183"/>
      <c r="I7" s="27"/>
      <c r="J7" s="28"/>
      <c r="K7" s="29" t="s">
        <v>3</v>
      </c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1"/>
    </row>
    <row r="8" spans="1:32" ht="20.100000000000001" customHeight="1">
      <c r="A8" s="177"/>
      <c r="B8" s="32"/>
      <c r="C8" s="180"/>
      <c r="D8" s="184" t="s">
        <v>5</v>
      </c>
      <c r="E8" s="186" t="s">
        <v>6</v>
      </c>
      <c r="F8" s="187"/>
      <c r="G8" s="187"/>
      <c r="H8" s="188"/>
      <c r="I8" s="33"/>
      <c r="J8" s="34"/>
      <c r="K8" s="35" t="s">
        <v>7</v>
      </c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7"/>
    </row>
    <row r="9" spans="1:32" ht="30" customHeight="1">
      <c r="A9" s="177"/>
      <c r="B9" s="38" t="s">
        <v>8</v>
      </c>
      <c r="C9" s="180"/>
      <c r="D9" s="184"/>
      <c r="E9" s="216" t="s">
        <v>9</v>
      </c>
      <c r="F9" s="218" t="s">
        <v>10</v>
      </c>
      <c r="G9" s="218" t="s">
        <v>11</v>
      </c>
      <c r="H9" s="220" t="s">
        <v>12</v>
      </c>
      <c r="I9" s="222" t="s">
        <v>4</v>
      </c>
      <c r="J9" s="207" t="s">
        <v>13</v>
      </c>
      <c r="K9" s="202" t="s">
        <v>14</v>
      </c>
      <c r="L9" s="203"/>
      <c r="M9" s="203"/>
      <c r="N9" s="204"/>
      <c r="O9" s="205" t="s">
        <v>4</v>
      </c>
      <c r="P9" s="207" t="s">
        <v>13</v>
      </c>
      <c r="Q9" s="190" t="s">
        <v>15</v>
      </c>
      <c r="R9" s="191"/>
      <c r="S9" s="191"/>
      <c r="T9" s="209"/>
      <c r="U9" s="205" t="s">
        <v>4</v>
      </c>
      <c r="V9" s="207" t="s">
        <v>13</v>
      </c>
      <c r="W9" s="202" t="s">
        <v>16</v>
      </c>
      <c r="X9" s="203"/>
      <c r="Y9" s="203"/>
      <c r="Z9" s="204"/>
      <c r="AA9" s="214" t="s">
        <v>4</v>
      </c>
      <c r="AB9" s="207" t="s">
        <v>13</v>
      </c>
      <c r="AC9" s="190" t="s">
        <v>17</v>
      </c>
      <c r="AD9" s="191"/>
      <c r="AE9" s="191"/>
      <c r="AF9" s="192"/>
    </row>
    <row r="10" spans="1:32" ht="20.100000000000001" customHeight="1">
      <c r="A10" s="177"/>
      <c r="B10" s="39"/>
      <c r="C10" s="180"/>
      <c r="D10" s="184"/>
      <c r="E10" s="216"/>
      <c r="F10" s="218"/>
      <c r="G10" s="218"/>
      <c r="H10" s="220"/>
      <c r="I10" s="223"/>
      <c r="J10" s="224"/>
      <c r="K10" s="193" t="str">
        <f>IFERROR(($H$3&amp;"/"&amp;RIGHT($H$3,2)+1&amp;" ZIMA"),"")</f>
        <v>2021/22 ZIMA</v>
      </c>
      <c r="L10" s="194"/>
      <c r="M10" s="194"/>
      <c r="N10" s="195"/>
      <c r="O10" s="206"/>
      <c r="P10" s="208"/>
      <c r="Q10" s="196" t="str">
        <f>IFERROR(($H$3&amp;"/"&amp;RIGHT($H$3,2)+1&amp;" LATO"),"")</f>
        <v>2021/22 LATO</v>
      </c>
      <c r="R10" s="197"/>
      <c r="S10" s="197"/>
      <c r="T10" s="198"/>
      <c r="U10" s="206"/>
      <c r="V10" s="208"/>
      <c r="W10" s="193" t="str">
        <f>IFERROR(($H$3+1&amp;"/"&amp;RIGHT($H$3,2)+2&amp;" ZIMA"),"")</f>
        <v>2022/23 ZIMA</v>
      </c>
      <c r="X10" s="194"/>
      <c r="Y10" s="194"/>
      <c r="Z10" s="195"/>
      <c r="AA10" s="215"/>
      <c r="AB10" s="208"/>
      <c r="AC10" s="199" t="str">
        <f>IFERROR(($H$3+1&amp;"/"&amp;RIGHT($H$3,2)+2&amp;" LATO"),"")</f>
        <v>2022/23 LATO</v>
      </c>
      <c r="AD10" s="200"/>
      <c r="AE10" s="200"/>
      <c r="AF10" s="201"/>
    </row>
    <row r="11" spans="1:32" ht="20.100000000000001" customHeight="1" thickBot="1">
      <c r="A11" s="178"/>
      <c r="B11" s="40"/>
      <c r="C11" s="181"/>
      <c r="D11" s="185"/>
      <c r="E11" s="217"/>
      <c r="F11" s="219"/>
      <c r="G11" s="219"/>
      <c r="H11" s="221"/>
      <c r="I11" s="41"/>
      <c r="J11" s="42"/>
      <c r="K11" s="43" t="s">
        <v>18</v>
      </c>
      <c r="L11" s="43" t="s">
        <v>19</v>
      </c>
      <c r="M11" s="43" t="s">
        <v>20</v>
      </c>
      <c r="N11" s="44" t="s">
        <v>21</v>
      </c>
      <c r="O11" s="45"/>
      <c r="P11" s="46"/>
      <c r="Q11" s="47" t="s">
        <v>18</v>
      </c>
      <c r="R11" s="47" t="s">
        <v>19</v>
      </c>
      <c r="S11" s="47" t="s">
        <v>20</v>
      </c>
      <c r="T11" s="48" t="s">
        <v>21</v>
      </c>
      <c r="U11" s="45"/>
      <c r="V11" s="46"/>
      <c r="W11" s="43" t="s">
        <v>18</v>
      </c>
      <c r="X11" s="43" t="s">
        <v>19</v>
      </c>
      <c r="Y11" s="43" t="s">
        <v>20</v>
      </c>
      <c r="Z11" s="49" t="s">
        <v>21</v>
      </c>
      <c r="AA11" s="45"/>
      <c r="AB11" s="46"/>
      <c r="AC11" s="47" t="s">
        <v>18</v>
      </c>
      <c r="AD11" s="47" t="s">
        <v>19</v>
      </c>
      <c r="AE11" s="47" t="s">
        <v>20</v>
      </c>
      <c r="AF11" s="50" t="s">
        <v>21</v>
      </c>
    </row>
    <row r="12" spans="1:32" s="56" customFormat="1" ht="30" customHeight="1">
      <c r="A12" s="51" t="s">
        <v>22</v>
      </c>
      <c r="B12" s="52"/>
      <c r="C12" s="52"/>
      <c r="D12" s="52"/>
      <c r="E12" s="52"/>
      <c r="F12" s="52"/>
      <c r="G12" s="52"/>
      <c r="H12" s="52"/>
      <c r="I12" s="53"/>
      <c r="J12" s="53"/>
      <c r="K12" s="53"/>
      <c r="L12" s="53"/>
      <c r="M12" s="53"/>
      <c r="N12" s="53"/>
      <c r="O12" s="53"/>
      <c r="P12" s="54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5"/>
    </row>
    <row r="13" spans="1:32" s="70" customFormat="1" ht="24.9" customHeight="1">
      <c r="A13" s="57">
        <v>1</v>
      </c>
      <c r="B13" s="71" t="s">
        <v>23</v>
      </c>
      <c r="C13" s="58">
        <f>IF(J13="E",1,0)+IF(P13="E",1,0)+IF(V13="E",1,0)+IF(AB13="E",1,0)</f>
        <v>0</v>
      </c>
      <c r="D13" s="59">
        <f t="shared" ref="D13:D21" si="0">SUM(E13:H13)</f>
        <v>18</v>
      </c>
      <c r="E13" s="60">
        <f>SUM(K13,Q13,W13,AC13)</f>
        <v>18</v>
      </c>
      <c r="F13" s="60">
        <f>SUM(L13,R13,X13,AD13)</f>
        <v>0</v>
      </c>
      <c r="G13" s="60">
        <f>SUM(M13,S13,Y13,AE13)</f>
        <v>0</v>
      </c>
      <c r="H13" s="61">
        <f>SUM(N13,T13,Z13,AF13)</f>
        <v>0</v>
      </c>
      <c r="I13" s="62">
        <v>3</v>
      </c>
      <c r="J13" s="63"/>
      <c r="K13" s="64">
        <v>18</v>
      </c>
      <c r="L13" s="64"/>
      <c r="M13" s="64"/>
      <c r="N13" s="65"/>
      <c r="O13" s="62"/>
      <c r="P13" s="63"/>
      <c r="Q13" s="66"/>
      <c r="R13" s="66"/>
      <c r="S13" s="66"/>
      <c r="T13" s="67"/>
      <c r="U13" s="62"/>
      <c r="V13" s="63"/>
      <c r="W13" s="64"/>
      <c r="X13" s="64"/>
      <c r="Y13" s="64"/>
      <c r="Z13" s="65"/>
      <c r="AA13" s="68"/>
      <c r="AB13" s="63"/>
      <c r="AC13" s="66"/>
      <c r="AD13" s="66"/>
      <c r="AE13" s="66"/>
      <c r="AF13" s="69"/>
    </row>
    <row r="14" spans="1:32" s="70" customFormat="1" ht="24.9" customHeight="1">
      <c r="A14" s="57">
        <v>2</v>
      </c>
      <c r="B14" s="71" t="s">
        <v>24</v>
      </c>
      <c r="C14" s="58">
        <f t="shared" ref="C14:C15" si="1">IF(J14="E",1,0)+IF(P14="E",1,0)+IF(V14="E",1,0)+IF(AB14="E",1,0)</f>
        <v>0</v>
      </c>
      <c r="D14" s="59">
        <f t="shared" si="0"/>
        <v>12</v>
      </c>
      <c r="E14" s="60">
        <f t="shared" ref="E14:H15" si="2">SUM(K14,Q14,W14,AC14)</f>
        <v>12</v>
      </c>
      <c r="F14" s="60">
        <f t="shared" si="2"/>
        <v>0</v>
      </c>
      <c r="G14" s="60">
        <f t="shared" si="2"/>
        <v>0</v>
      </c>
      <c r="H14" s="61">
        <f t="shared" si="2"/>
        <v>0</v>
      </c>
      <c r="I14" s="62"/>
      <c r="J14" s="63"/>
      <c r="K14" s="64"/>
      <c r="L14" s="64"/>
      <c r="M14" s="64"/>
      <c r="N14" s="65"/>
      <c r="O14" s="62"/>
      <c r="P14" s="63"/>
      <c r="Q14" s="66"/>
      <c r="R14" s="66"/>
      <c r="S14" s="66"/>
      <c r="T14" s="67"/>
      <c r="U14" s="62">
        <v>2</v>
      </c>
      <c r="V14" s="63"/>
      <c r="W14" s="64">
        <v>12</v>
      </c>
      <c r="X14" s="64"/>
      <c r="Y14" s="64"/>
      <c r="Z14" s="65"/>
      <c r="AA14" s="68"/>
      <c r="AB14" s="63"/>
      <c r="AC14" s="66"/>
      <c r="AD14" s="66"/>
      <c r="AE14" s="66"/>
      <c r="AF14" s="69"/>
    </row>
    <row r="15" spans="1:32" s="70" customFormat="1" ht="24.9" customHeight="1">
      <c r="A15" s="57">
        <v>3</v>
      </c>
      <c r="B15" s="71" t="s">
        <v>25</v>
      </c>
      <c r="C15" s="58">
        <f t="shared" si="1"/>
        <v>0</v>
      </c>
      <c r="D15" s="59">
        <f t="shared" si="0"/>
        <v>30</v>
      </c>
      <c r="E15" s="60">
        <f t="shared" si="2"/>
        <v>0</v>
      </c>
      <c r="F15" s="60">
        <f t="shared" si="2"/>
        <v>30</v>
      </c>
      <c r="G15" s="60">
        <f t="shared" si="2"/>
        <v>0</v>
      </c>
      <c r="H15" s="61">
        <f t="shared" si="2"/>
        <v>0</v>
      </c>
      <c r="I15" s="62"/>
      <c r="J15" s="63"/>
      <c r="K15" s="64"/>
      <c r="L15" s="64">
        <v>0</v>
      </c>
      <c r="M15" s="64"/>
      <c r="N15" s="65"/>
      <c r="O15" s="62">
        <v>3</v>
      </c>
      <c r="P15" s="63"/>
      <c r="Q15" s="66"/>
      <c r="R15" s="66">
        <v>20</v>
      </c>
      <c r="S15" s="66"/>
      <c r="T15" s="67"/>
      <c r="U15" s="62">
        <v>1</v>
      </c>
      <c r="V15" s="63"/>
      <c r="W15" s="64"/>
      <c r="X15" s="64">
        <v>10</v>
      </c>
      <c r="Y15" s="64"/>
      <c r="Z15" s="65"/>
      <c r="AA15" s="68"/>
      <c r="AB15" s="63"/>
      <c r="AC15" s="66"/>
      <c r="AD15" s="66"/>
      <c r="AE15" s="66"/>
      <c r="AF15" s="69"/>
    </row>
    <row r="16" spans="1:32" s="87" customFormat="1" ht="24.9" customHeight="1" thickBot="1">
      <c r="A16" s="72"/>
      <c r="B16" s="73" t="s">
        <v>26</v>
      </c>
      <c r="C16" s="74">
        <f t="shared" ref="C16:I16" si="3">SUM(C13:C15)</f>
        <v>0</v>
      </c>
      <c r="D16" s="75">
        <f t="shared" si="3"/>
        <v>60</v>
      </c>
      <c r="E16" s="76">
        <f t="shared" si="3"/>
        <v>30</v>
      </c>
      <c r="F16" s="76">
        <f t="shared" si="3"/>
        <v>30</v>
      </c>
      <c r="G16" s="77">
        <f t="shared" si="3"/>
        <v>0</v>
      </c>
      <c r="H16" s="78">
        <f t="shared" si="3"/>
        <v>0</v>
      </c>
      <c r="I16" s="79">
        <f t="shared" si="3"/>
        <v>3</v>
      </c>
      <c r="J16" s="80">
        <f>COUNTA(J13:J15)</f>
        <v>0</v>
      </c>
      <c r="K16" s="81" t="str">
        <f>TEXT(SUM(K13:K15),0)</f>
        <v>18</v>
      </c>
      <c r="L16" s="81" t="str">
        <f>TEXT(SUM(L13:L15),0)</f>
        <v>0</v>
      </c>
      <c r="M16" s="81" t="str">
        <f>TEXT(SUM(M13:M15),0)</f>
        <v>0</v>
      </c>
      <c r="N16" s="82" t="str">
        <f>TEXT(SUM(N13:N15),0)</f>
        <v>0</v>
      </c>
      <c r="O16" s="79">
        <f>SUM(O13:O15)</f>
        <v>3</v>
      </c>
      <c r="P16" s="80">
        <f>COUNTA(P13:P15)</f>
        <v>0</v>
      </c>
      <c r="Q16" s="83" t="str">
        <f>TEXT(SUM(Q13:Q15),0)</f>
        <v>0</v>
      </c>
      <c r="R16" s="83" t="str">
        <f>TEXT(SUM(R13:R15),0)</f>
        <v>20</v>
      </c>
      <c r="S16" s="83" t="str">
        <f>TEXT(SUM(S13:S15),0)</f>
        <v>0</v>
      </c>
      <c r="T16" s="84" t="str">
        <f>TEXT(SUM(T13:T15),0)</f>
        <v>0</v>
      </c>
      <c r="U16" s="79">
        <f>SUM(U13:U15)</f>
        <v>3</v>
      </c>
      <c r="V16" s="80">
        <f>COUNTA(V13:V15)</f>
        <v>0</v>
      </c>
      <c r="W16" s="81" t="str">
        <f>TEXT(SUM(W13:W15),0)</f>
        <v>12</v>
      </c>
      <c r="X16" s="81" t="str">
        <f>TEXT(SUM(X13:X15),0)</f>
        <v>10</v>
      </c>
      <c r="Y16" s="81" t="str">
        <f>TEXT(SUM(Y13:Y15),0)</f>
        <v>0</v>
      </c>
      <c r="Z16" s="82" t="str">
        <f>TEXT(SUM(Z13:Z15),0)</f>
        <v>0</v>
      </c>
      <c r="AA16" s="85">
        <f>SUM(AA13:AA15)</f>
        <v>0</v>
      </c>
      <c r="AB16" s="80">
        <f>COUNTA(AB13:AB15)</f>
        <v>0</v>
      </c>
      <c r="AC16" s="83" t="str">
        <f>TEXT(SUM(AC13:AC15),0)</f>
        <v>0</v>
      </c>
      <c r="AD16" s="83" t="str">
        <f>TEXT(SUM(AD13:AD15),0)</f>
        <v>0</v>
      </c>
      <c r="AE16" s="83" t="str">
        <f>TEXT(SUM(AE13:AE15),0)</f>
        <v>0</v>
      </c>
      <c r="AF16" s="86" t="str">
        <f>TEXT(SUM(AF13:AF15),0)</f>
        <v>0</v>
      </c>
    </row>
    <row r="17" spans="1:32" s="56" customFormat="1" ht="30" customHeight="1">
      <c r="A17" s="51" t="s">
        <v>27</v>
      </c>
      <c r="B17" s="52"/>
      <c r="C17" s="52"/>
      <c r="D17" s="52"/>
      <c r="E17" s="52"/>
      <c r="F17" s="52"/>
      <c r="G17" s="52"/>
      <c r="H17" s="52"/>
      <c r="I17" s="53"/>
      <c r="J17" s="53"/>
      <c r="K17" s="53"/>
      <c r="L17" s="53"/>
      <c r="M17" s="53"/>
      <c r="N17" s="53"/>
      <c r="O17" s="53"/>
      <c r="P17" s="54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5"/>
    </row>
    <row r="18" spans="1:32" s="70" customFormat="1" ht="24.9" customHeight="1">
      <c r="A18" s="88">
        <v>4</v>
      </c>
      <c r="B18" s="89" t="s">
        <v>28</v>
      </c>
      <c r="C18" s="58">
        <f>IF(J18="E",1,0)+IF(P18="E",1,0)+IF(V18="E",1,0)+IF(AB18="E",1,0)</f>
        <v>1</v>
      </c>
      <c r="D18" s="59">
        <f t="shared" si="0"/>
        <v>30</v>
      </c>
      <c r="E18" s="60">
        <f t="shared" ref="E18:H21" si="4">SUM(K18,Q18,W18,AC18)</f>
        <v>20</v>
      </c>
      <c r="F18" s="60">
        <f t="shared" si="4"/>
        <v>10</v>
      </c>
      <c r="G18" s="60">
        <f t="shared" si="4"/>
        <v>0</v>
      </c>
      <c r="H18" s="61">
        <f t="shared" si="4"/>
        <v>0</v>
      </c>
      <c r="I18" s="62">
        <v>5</v>
      </c>
      <c r="J18" s="63" t="s">
        <v>13</v>
      </c>
      <c r="K18" s="64">
        <v>20</v>
      </c>
      <c r="L18" s="64">
        <v>10</v>
      </c>
      <c r="M18" s="64"/>
      <c r="N18" s="65"/>
      <c r="O18" s="62"/>
      <c r="P18" s="63"/>
      <c r="Q18" s="66"/>
      <c r="R18" s="66"/>
      <c r="S18" s="66"/>
      <c r="T18" s="67"/>
      <c r="U18" s="62"/>
      <c r="V18" s="63"/>
      <c r="W18" s="64"/>
      <c r="X18" s="64"/>
      <c r="Y18" s="64"/>
      <c r="Z18" s="65"/>
      <c r="AA18" s="68"/>
      <c r="AB18" s="63"/>
      <c r="AC18" s="66"/>
      <c r="AD18" s="66"/>
      <c r="AE18" s="66"/>
      <c r="AF18" s="69"/>
    </row>
    <row r="19" spans="1:32" s="70" customFormat="1" ht="24.9" customHeight="1">
      <c r="A19" s="88">
        <v>5</v>
      </c>
      <c r="B19" s="89" t="s">
        <v>87</v>
      </c>
      <c r="C19" s="58">
        <f>IF(J19="E",1,0)+IF(P19="E",1,0)+IF(V19="E",1,0)+IF(AB19="E",1,0)</f>
        <v>0</v>
      </c>
      <c r="D19" s="59">
        <f t="shared" si="0"/>
        <v>14</v>
      </c>
      <c r="E19" s="60">
        <f t="shared" si="4"/>
        <v>0</v>
      </c>
      <c r="F19" s="60">
        <f t="shared" si="4"/>
        <v>0</v>
      </c>
      <c r="G19" s="60">
        <f t="shared" si="4"/>
        <v>14</v>
      </c>
      <c r="H19" s="61">
        <f t="shared" si="4"/>
        <v>0</v>
      </c>
      <c r="I19" s="62">
        <v>2</v>
      </c>
      <c r="J19" s="63"/>
      <c r="K19" s="64"/>
      <c r="L19" s="64"/>
      <c r="M19" s="64">
        <v>14</v>
      </c>
      <c r="N19" s="65"/>
      <c r="O19" s="62"/>
      <c r="P19" s="63"/>
      <c r="Q19" s="66"/>
      <c r="R19" s="66"/>
      <c r="S19" s="66"/>
      <c r="T19" s="67"/>
      <c r="U19" s="62"/>
      <c r="V19" s="63"/>
      <c r="W19" s="64"/>
      <c r="X19" s="64"/>
      <c r="Y19" s="64"/>
      <c r="Z19" s="65"/>
      <c r="AA19" s="68"/>
      <c r="AB19" s="63"/>
      <c r="AC19" s="66"/>
      <c r="AD19" s="66"/>
      <c r="AE19" s="66"/>
      <c r="AF19" s="69"/>
    </row>
    <row r="20" spans="1:32" s="70" customFormat="1" ht="24.9" customHeight="1">
      <c r="A20" s="88">
        <v>6</v>
      </c>
      <c r="B20" s="89" t="s">
        <v>29</v>
      </c>
      <c r="C20" s="58">
        <f>IF(J20="E",1,0)+IF(P20="E",1,0)+IF(V20="E",1,0)+IF(AB20="E",1,0)</f>
        <v>1</v>
      </c>
      <c r="D20" s="59">
        <f t="shared" si="0"/>
        <v>30</v>
      </c>
      <c r="E20" s="60">
        <f t="shared" si="4"/>
        <v>12</v>
      </c>
      <c r="F20" s="60">
        <f t="shared" si="4"/>
        <v>10</v>
      </c>
      <c r="G20" s="60">
        <f t="shared" si="4"/>
        <v>8</v>
      </c>
      <c r="H20" s="61">
        <f t="shared" si="4"/>
        <v>0</v>
      </c>
      <c r="I20" s="62"/>
      <c r="J20" s="63"/>
      <c r="K20" s="64"/>
      <c r="L20" s="64"/>
      <c r="M20" s="64"/>
      <c r="N20" s="65"/>
      <c r="O20" s="62">
        <v>4</v>
      </c>
      <c r="P20" s="63" t="s">
        <v>13</v>
      </c>
      <c r="Q20" s="66">
        <v>12</v>
      </c>
      <c r="R20" s="66">
        <v>10</v>
      </c>
      <c r="S20" s="66">
        <v>8</v>
      </c>
      <c r="T20" s="67"/>
      <c r="U20" s="62"/>
      <c r="V20" s="63"/>
      <c r="W20" s="64"/>
      <c r="X20" s="64"/>
      <c r="Y20" s="64"/>
      <c r="Z20" s="65"/>
      <c r="AA20" s="68"/>
      <c r="AB20" s="63"/>
      <c r="AC20" s="66"/>
      <c r="AD20" s="66"/>
      <c r="AE20" s="66"/>
      <c r="AF20" s="69"/>
    </row>
    <row r="21" spans="1:32" s="70" customFormat="1" ht="24.9" customHeight="1">
      <c r="A21" s="88">
        <v>7</v>
      </c>
      <c r="B21" s="89" t="s">
        <v>30</v>
      </c>
      <c r="C21" s="58">
        <f>IF(J21="E",1,0)+IF(P21="E",1,0)+IF(V21="E",1,0)+IF(AB21="E",1,0)</f>
        <v>0</v>
      </c>
      <c r="D21" s="59">
        <f t="shared" si="0"/>
        <v>20</v>
      </c>
      <c r="E21" s="60">
        <f t="shared" si="4"/>
        <v>12</v>
      </c>
      <c r="F21" s="60">
        <f t="shared" si="4"/>
        <v>8</v>
      </c>
      <c r="G21" s="60">
        <f t="shared" si="4"/>
        <v>0</v>
      </c>
      <c r="H21" s="61">
        <f t="shared" si="4"/>
        <v>0</v>
      </c>
      <c r="I21" s="62"/>
      <c r="J21" s="63"/>
      <c r="K21" s="64"/>
      <c r="L21" s="64"/>
      <c r="M21" s="64"/>
      <c r="N21" s="65"/>
      <c r="O21" s="62"/>
      <c r="P21" s="63"/>
      <c r="Q21" s="66"/>
      <c r="R21" s="66"/>
      <c r="S21" s="66"/>
      <c r="T21" s="67"/>
      <c r="U21" s="62">
        <v>2</v>
      </c>
      <c r="V21" s="63"/>
      <c r="W21" s="64">
        <v>12</v>
      </c>
      <c r="X21" s="64">
        <v>8</v>
      </c>
      <c r="Y21" s="64"/>
      <c r="Z21" s="65"/>
      <c r="AA21" s="68"/>
      <c r="AB21" s="63"/>
      <c r="AC21" s="66"/>
      <c r="AD21" s="66"/>
      <c r="AE21" s="66"/>
      <c r="AF21" s="69"/>
    </row>
    <row r="22" spans="1:32" s="87" customFormat="1" ht="24.9" customHeight="1" thickBot="1">
      <c r="A22" s="72"/>
      <c r="B22" s="73" t="s">
        <v>31</v>
      </c>
      <c r="C22" s="74">
        <f t="shared" ref="C22:I22" si="5">SUM(C18:C21)</f>
        <v>2</v>
      </c>
      <c r="D22" s="75">
        <f t="shared" si="5"/>
        <v>94</v>
      </c>
      <c r="E22" s="76">
        <f t="shared" si="5"/>
        <v>44</v>
      </c>
      <c r="F22" s="76">
        <f t="shared" si="5"/>
        <v>28</v>
      </c>
      <c r="G22" s="77">
        <f t="shared" si="5"/>
        <v>22</v>
      </c>
      <c r="H22" s="78">
        <f t="shared" si="5"/>
        <v>0</v>
      </c>
      <c r="I22" s="79">
        <f t="shared" si="5"/>
        <v>7</v>
      </c>
      <c r="J22" s="80">
        <f>COUNTA(J18:J21)</f>
        <v>1</v>
      </c>
      <c r="K22" s="81" t="str">
        <f>TEXT(SUM(K18:K21),0)</f>
        <v>20</v>
      </c>
      <c r="L22" s="81" t="str">
        <f>TEXT(SUM(L18:L21),0)</f>
        <v>10</v>
      </c>
      <c r="M22" s="81" t="str">
        <f>TEXT(SUM(M18:M21),0)</f>
        <v>14</v>
      </c>
      <c r="N22" s="82" t="str">
        <f>TEXT(SUM(N18:N21),0)</f>
        <v>0</v>
      </c>
      <c r="O22" s="79">
        <f>SUM(O18:O21)</f>
        <v>4</v>
      </c>
      <c r="P22" s="90">
        <f>COUNTA(P18:P21)</f>
        <v>1</v>
      </c>
      <c r="Q22" s="83" t="str">
        <f>TEXT(SUM(Q18:Q21),0)</f>
        <v>12</v>
      </c>
      <c r="R22" s="83" t="str">
        <f>TEXT(SUM(R18:R21),0)</f>
        <v>10</v>
      </c>
      <c r="S22" s="83" t="str">
        <f>TEXT(SUM(S18:S21),0)</f>
        <v>8</v>
      </c>
      <c r="T22" s="84" t="str">
        <f>TEXT(SUM(T18:T21),0)</f>
        <v>0</v>
      </c>
      <c r="U22" s="79">
        <f t="shared" ref="U22" si="6">SUM(U18:U21)</f>
        <v>2</v>
      </c>
      <c r="V22" s="80">
        <f t="shared" ref="V22" si="7">COUNTA(V18:V21)</f>
        <v>0</v>
      </c>
      <c r="W22" s="81" t="str">
        <f t="shared" ref="W22:Z22" si="8">TEXT(SUM(W18:W21),0)</f>
        <v>12</v>
      </c>
      <c r="X22" s="81" t="str">
        <f t="shared" si="8"/>
        <v>8</v>
      </c>
      <c r="Y22" s="81" t="str">
        <f t="shared" si="8"/>
        <v>0</v>
      </c>
      <c r="Z22" s="82" t="str">
        <f t="shared" si="8"/>
        <v>0</v>
      </c>
      <c r="AA22" s="85">
        <f t="shared" ref="AA22" si="9">SUM(AA18:AA21)</f>
        <v>0</v>
      </c>
      <c r="AB22" s="90">
        <f t="shared" ref="AB22" si="10">COUNTA(AB18:AB21)</f>
        <v>0</v>
      </c>
      <c r="AC22" s="83" t="str">
        <f t="shared" ref="AC22:AF22" si="11">TEXT(SUM(AC18:AC21),0)</f>
        <v>0</v>
      </c>
      <c r="AD22" s="83" t="str">
        <f t="shared" si="11"/>
        <v>0</v>
      </c>
      <c r="AE22" s="83" t="str">
        <f t="shared" si="11"/>
        <v>0</v>
      </c>
      <c r="AF22" s="86" t="str">
        <f t="shared" si="11"/>
        <v>0</v>
      </c>
    </row>
    <row r="23" spans="1:32" s="56" customFormat="1" ht="30" customHeight="1">
      <c r="A23" s="51" t="s">
        <v>32</v>
      </c>
      <c r="B23" s="52"/>
      <c r="C23" s="52"/>
      <c r="D23" s="52"/>
      <c r="E23" s="52"/>
      <c r="F23" s="52"/>
      <c r="G23" s="52"/>
      <c r="H23" s="52"/>
      <c r="I23" s="53"/>
      <c r="J23" s="53"/>
      <c r="K23" s="53"/>
      <c r="L23" s="53"/>
      <c r="M23" s="53"/>
      <c r="N23" s="53"/>
      <c r="O23" s="53"/>
      <c r="P23" s="54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5"/>
    </row>
    <row r="24" spans="1:32" s="70" customFormat="1" ht="24.9" customHeight="1">
      <c r="A24" s="88">
        <v>8</v>
      </c>
      <c r="B24" s="89" t="s">
        <v>33</v>
      </c>
      <c r="C24" s="91">
        <f>IF(J24="E",1,0)+IF(P24="E",1,0)+IF(V24="E",1,0)+IF(AB24="E",1,0)</f>
        <v>1</v>
      </c>
      <c r="D24" s="92">
        <f>SUM(E24:H24)</f>
        <v>36</v>
      </c>
      <c r="E24" s="93">
        <f t="shared" ref="E24:H33" si="12">SUM(K24,Q24,W24,AC24)</f>
        <v>24</v>
      </c>
      <c r="F24" s="93">
        <f t="shared" si="12"/>
        <v>0</v>
      </c>
      <c r="G24" s="93">
        <f t="shared" si="12"/>
        <v>0</v>
      </c>
      <c r="H24" s="94">
        <f t="shared" si="12"/>
        <v>12</v>
      </c>
      <c r="I24" s="62">
        <v>6</v>
      </c>
      <c r="J24" s="63" t="s">
        <v>13</v>
      </c>
      <c r="K24" s="64">
        <v>24</v>
      </c>
      <c r="L24" s="64"/>
      <c r="M24" s="64"/>
      <c r="N24" s="65">
        <v>12</v>
      </c>
      <c r="O24" s="62"/>
      <c r="P24" s="63"/>
      <c r="Q24" s="66"/>
      <c r="R24" s="66"/>
      <c r="S24" s="66"/>
      <c r="T24" s="67"/>
      <c r="U24" s="62"/>
      <c r="V24" s="63"/>
      <c r="W24" s="64"/>
      <c r="X24" s="64"/>
      <c r="Y24" s="64"/>
      <c r="Z24" s="65"/>
      <c r="AA24" s="68"/>
      <c r="AB24" s="63"/>
      <c r="AC24" s="66"/>
      <c r="AD24" s="66"/>
      <c r="AE24" s="66"/>
      <c r="AF24" s="69"/>
    </row>
    <row r="25" spans="1:32" s="70" customFormat="1" ht="24.9" customHeight="1">
      <c r="A25" s="88">
        <v>9</v>
      </c>
      <c r="B25" s="95" t="s">
        <v>34</v>
      </c>
      <c r="C25" s="91">
        <f>IF(J25="E",1,0)+IF(P25="E",1,0)+IF(V25="E",1,0)+IF(AB25="E",1,0)</f>
        <v>1</v>
      </c>
      <c r="D25" s="92">
        <f>SUM(E25:H25)</f>
        <v>48</v>
      </c>
      <c r="E25" s="93">
        <f t="shared" si="12"/>
        <v>30</v>
      </c>
      <c r="F25" s="93">
        <f t="shared" si="12"/>
        <v>0</v>
      </c>
      <c r="G25" s="93">
        <f t="shared" si="12"/>
        <v>18</v>
      </c>
      <c r="H25" s="94">
        <f t="shared" si="12"/>
        <v>0</v>
      </c>
      <c r="I25" s="62">
        <f>6</f>
        <v>6</v>
      </c>
      <c r="J25" s="63" t="s">
        <v>13</v>
      </c>
      <c r="K25" s="64">
        <v>30</v>
      </c>
      <c r="L25" s="64"/>
      <c r="M25" s="64">
        <v>18</v>
      </c>
      <c r="N25" s="65"/>
      <c r="O25" s="62"/>
      <c r="P25" s="63"/>
      <c r="Q25" s="66"/>
      <c r="R25" s="66"/>
      <c r="S25" s="66"/>
      <c r="T25" s="67"/>
      <c r="U25" s="62"/>
      <c r="V25" s="63"/>
      <c r="W25" s="64"/>
      <c r="X25" s="64"/>
      <c r="Y25" s="64"/>
      <c r="Z25" s="65"/>
      <c r="AA25" s="68"/>
      <c r="AB25" s="63"/>
      <c r="AC25" s="66"/>
      <c r="AD25" s="66"/>
      <c r="AE25" s="66"/>
      <c r="AF25" s="69"/>
    </row>
    <row r="26" spans="1:32" s="70" customFormat="1" ht="24.9" customHeight="1">
      <c r="A26" s="88">
        <v>10</v>
      </c>
      <c r="B26" s="95" t="s">
        <v>35</v>
      </c>
      <c r="C26" s="91">
        <f>IF(J26="E",1,0)+IF(P26="E",1,0)+IF(V26="E",1,0)+IF(AB26="E",1,0)</f>
        <v>1</v>
      </c>
      <c r="D26" s="92">
        <f>SUM(E26:H26)</f>
        <v>22</v>
      </c>
      <c r="E26" s="93">
        <f t="shared" si="12"/>
        <v>12</v>
      </c>
      <c r="F26" s="93">
        <f t="shared" si="12"/>
        <v>0</v>
      </c>
      <c r="G26" s="93">
        <f t="shared" si="12"/>
        <v>10</v>
      </c>
      <c r="H26" s="94">
        <f t="shared" si="12"/>
        <v>0</v>
      </c>
      <c r="I26" s="62"/>
      <c r="J26" s="63"/>
      <c r="K26" s="64"/>
      <c r="L26" s="64"/>
      <c r="M26" s="64"/>
      <c r="N26" s="65"/>
      <c r="O26" s="62">
        <v>3</v>
      </c>
      <c r="P26" s="63" t="s">
        <v>13</v>
      </c>
      <c r="Q26" s="66">
        <v>12</v>
      </c>
      <c r="R26" s="66"/>
      <c r="S26" s="66">
        <v>10</v>
      </c>
      <c r="T26" s="67"/>
      <c r="U26" s="62"/>
      <c r="V26" s="63"/>
      <c r="W26" s="64"/>
      <c r="X26" s="64"/>
      <c r="Y26" s="64"/>
      <c r="Z26" s="65"/>
      <c r="AA26" s="68"/>
      <c r="AB26" s="63"/>
      <c r="AC26" s="66"/>
      <c r="AD26" s="66"/>
      <c r="AE26" s="66"/>
      <c r="AF26" s="69"/>
    </row>
    <row r="27" spans="1:32" s="70" customFormat="1" ht="24.9" customHeight="1">
      <c r="A27" s="88">
        <v>11</v>
      </c>
      <c r="B27" s="95" t="s">
        <v>36</v>
      </c>
      <c r="C27" s="91">
        <f t="shared" ref="C27:C33" si="13">IF(J27="E",1,0)+IF(P27="E",1,0)+IF(V27="E",1,0)+IF(AB27="E",1,0)</f>
        <v>0</v>
      </c>
      <c r="D27" s="92">
        <f t="shared" ref="D27:D33" si="14">SUM(E27:H27)</f>
        <v>20</v>
      </c>
      <c r="E27" s="93">
        <f t="shared" si="12"/>
        <v>12</v>
      </c>
      <c r="F27" s="93">
        <f t="shared" si="12"/>
        <v>0</v>
      </c>
      <c r="G27" s="93">
        <f t="shared" si="12"/>
        <v>8</v>
      </c>
      <c r="H27" s="94">
        <f t="shared" si="12"/>
        <v>0</v>
      </c>
      <c r="I27" s="62"/>
      <c r="J27" s="63"/>
      <c r="K27" s="64"/>
      <c r="L27" s="64"/>
      <c r="M27" s="64"/>
      <c r="N27" s="65"/>
      <c r="O27" s="62">
        <v>3</v>
      </c>
      <c r="P27" s="63"/>
      <c r="Q27" s="66">
        <v>12</v>
      </c>
      <c r="R27" s="66"/>
      <c r="S27" s="66">
        <v>8</v>
      </c>
      <c r="T27" s="67"/>
      <c r="U27" s="62"/>
      <c r="V27" s="63"/>
      <c r="W27" s="64"/>
      <c r="X27" s="64"/>
      <c r="Y27" s="64"/>
      <c r="Z27" s="65"/>
      <c r="AA27" s="68"/>
      <c r="AB27" s="63"/>
      <c r="AC27" s="66"/>
      <c r="AD27" s="66"/>
      <c r="AE27" s="66"/>
      <c r="AF27" s="69"/>
    </row>
    <row r="28" spans="1:32" s="70" customFormat="1" ht="24.9" customHeight="1">
      <c r="A28" s="88">
        <v>12</v>
      </c>
      <c r="B28" s="95" t="s">
        <v>37</v>
      </c>
      <c r="C28" s="91">
        <f t="shared" si="13"/>
        <v>0</v>
      </c>
      <c r="D28" s="59">
        <f t="shared" si="14"/>
        <v>20</v>
      </c>
      <c r="E28" s="93">
        <f t="shared" si="12"/>
        <v>10</v>
      </c>
      <c r="F28" s="93">
        <f t="shared" si="12"/>
        <v>0</v>
      </c>
      <c r="G28" s="93">
        <f t="shared" si="12"/>
        <v>10</v>
      </c>
      <c r="H28" s="94">
        <f t="shared" si="12"/>
        <v>0</v>
      </c>
      <c r="I28" s="62"/>
      <c r="J28" s="63"/>
      <c r="K28" s="64"/>
      <c r="L28" s="64"/>
      <c r="M28" s="64"/>
      <c r="N28" s="65"/>
      <c r="O28" s="62">
        <v>3</v>
      </c>
      <c r="P28" s="63"/>
      <c r="Q28" s="66">
        <v>10</v>
      </c>
      <c r="R28" s="66"/>
      <c r="S28" s="66">
        <v>10</v>
      </c>
      <c r="T28" s="67"/>
      <c r="U28" s="62"/>
      <c r="V28" s="63"/>
      <c r="W28" s="64"/>
      <c r="X28" s="64"/>
      <c r="Y28" s="64"/>
      <c r="Z28" s="65"/>
      <c r="AA28" s="68"/>
      <c r="AB28" s="63"/>
      <c r="AC28" s="66"/>
      <c r="AD28" s="66"/>
      <c r="AE28" s="66"/>
      <c r="AF28" s="69"/>
    </row>
    <row r="29" spans="1:32" s="70" customFormat="1" ht="24.9" customHeight="1">
      <c r="A29" s="88">
        <v>13</v>
      </c>
      <c r="B29" s="95" t="s">
        <v>38</v>
      </c>
      <c r="C29" s="91">
        <f t="shared" si="13"/>
        <v>0</v>
      </c>
      <c r="D29" s="92">
        <f t="shared" si="14"/>
        <v>20</v>
      </c>
      <c r="E29" s="93">
        <f t="shared" si="12"/>
        <v>10</v>
      </c>
      <c r="F29" s="93">
        <f t="shared" si="12"/>
        <v>0</v>
      </c>
      <c r="G29" s="93">
        <f t="shared" si="12"/>
        <v>0</v>
      </c>
      <c r="H29" s="94">
        <f t="shared" si="12"/>
        <v>10</v>
      </c>
      <c r="I29" s="62"/>
      <c r="J29" s="63"/>
      <c r="K29" s="64"/>
      <c r="L29" s="64"/>
      <c r="M29" s="64"/>
      <c r="N29" s="65"/>
      <c r="O29" s="62">
        <v>3</v>
      </c>
      <c r="P29" s="63"/>
      <c r="Q29" s="66">
        <v>10</v>
      </c>
      <c r="R29" s="66"/>
      <c r="S29" s="66"/>
      <c r="T29" s="67">
        <v>10</v>
      </c>
      <c r="U29" s="62"/>
      <c r="V29" s="63"/>
      <c r="W29" s="64"/>
      <c r="X29" s="64"/>
      <c r="Y29" s="64"/>
      <c r="Z29" s="65"/>
      <c r="AA29" s="68"/>
      <c r="AB29" s="63"/>
      <c r="AC29" s="66"/>
      <c r="AD29" s="66"/>
      <c r="AE29" s="66"/>
      <c r="AF29" s="69"/>
    </row>
    <row r="30" spans="1:32" s="70" customFormat="1" ht="24.9" customHeight="1">
      <c r="A30" s="88">
        <v>14</v>
      </c>
      <c r="B30" s="95" t="s">
        <v>39</v>
      </c>
      <c r="C30" s="91">
        <f t="shared" si="13"/>
        <v>1</v>
      </c>
      <c r="D30" s="92">
        <f t="shared" si="14"/>
        <v>20</v>
      </c>
      <c r="E30" s="93">
        <f t="shared" si="12"/>
        <v>12</v>
      </c>
      <c r="F30" s="93">
        <f t="shared" si="12"/>
        <v>0</v>
      </c>
      <c r="G30" s="93">
        <f t="shared" si="12"/>
        <v>0</v>
      </c>
      <c r="H30" s="94">
        <f t="shared" si="12"/>
        <v>8</v>
      </c>
      <c r="I30" s="62"/>
      <c r="J30" s="63"/>
      <c r="K30" s="64"/>
      <c r="L30" s="64"/>
      <c r="M30" s="64"/>
      <c r="N30" s="65"/>
      <c r="O30" s="62">
        <v>3</v>
      </c>
      <c r="P30" s="63" t="s">
        <v>13</v>
      </c>
      <c r="Q30" s="66">
        <v>12</v>
      </c>
      <c r="R30" s="66"/>
      <c r="S30" s="66"/>
      <c r="T30" s="67">
        <v>8</v>
      </c>
      <c r="U30" s="62"/>
      <c r="V30" s="63"/>
      <c r="W30" s="64"/>
      <c r="X30" s="64"/>
      <c r="Y30" s="64"/>
      <c r="Z30" s="65"/>
      <c r="AA30" s="68"/>
      <c r="AB30" s="63"/>
      <c r="AC30" s="66"/>
      <c r="AD30" s="66"/>
      <c r="AE30" s="66"/>
      <c r="AF30" s="69"/>
    </row>
    <row r="31" spans="1:32" s="70" customFormat="1" ht="24.9" customHeight="1">
      <c r="A31" s="88">
        <v>15</v>
      </c>
      <c r="B31" s="95" t="s">
        <v>40</v>
      </c>
      <c r="C31" s="91">
        <f t="shared" si="13"/>
        <v>0</v>
      </c>
      <c r="D31" s="92">
        <f t="shared" si="14"/>
        <v>24</v>
      </c>
      <c r="E31" s="93">
        <f t="shared" si="12"/>
        <v>0</v>
      </c>
      <c r="F31" s="93">
        <f t="shared" si="12"/>
        <v>0</v>
      </c>
      <c r="G31" s="93">
        <f t="shared" si="12"/>
        <v>12</v>
      </c>
      <c r="H31" s="94">
        <f t="shared" si="12"/>
        <v>12</v>
      </c>
      <c r="I31" s="62"/>
      <c r="J31" s="63"/>
      <c r="K31" s="64"/>
      <c r="L31" s="64"/>
      <c r="M31" s="64"/>
      <c r="N31" s="65"/>
      <c r="O31" s="62"/>
      <c r="P31" s="63"/>
      <c r="Q31" s="66"/>
      <c r="R31" s="66"/>
      <c r="S31" s="66"/>
      <c r="T31" s="67"/>
      <c r="U31" s="62">
        <v>2</v>
      </c>
      <c r="V31" s="63"/>
      <c r="W31" s="64"/>
      <c r="X31" s="64"/>
      <c r="Y31" s="64">
        <v>12</v>
      </c>
      <c r="Z31" s="65">
        <v>12</v>
      </c>
      <c r="AA31" s="68"/>
      <c r="AB31" s="63"/>
      <c r="AC31" s="66"/>
      <c r="AD31" s="66"/>
      <c r="AE31" s="66"/>
      <c r="AF31" s="69"/>
    </row>
    <row r="32" spans="1:32" s="70" customFormat="1" ht="24.9" customHeight="1">
      <c r="A32" s="88">
        <v>16</v>
      </c>
      <c r="B32" s="95" t="s">
        <v>41</v>
      </c>
      <c r="C32" s="91">
        <f t="shared" si="13"/>
        <v>1</v>
      </c>
      <c r="D32" s="92">
        <f t="shared" si="14"/>
        <v>20</v>
      </c>
      <c r="E32" s="93">
        <f t="shared" si="12"/>
        <v>12</v>
      </c>
      <c r="F32" s="93">
        <f t="shared" si="12"/>
        <v>0</v>
      </c>
      <c r="G32" s="93">
        <f t="shared" si="12"/>
        <v>8</v>
      </c>
      <c r="H32" s="94">
        <f t="shared" si="12"/>
        <v>0</v>
      </c>
      <c r="I32" s="62"/>
      <c r="J32" s="63"/>
      <c r="K32" s="64"/>
      <c r="L32" s="64"/>
      <c r="M32" s="64"/>
      <c r="N32" s="65"/>
      <c r="O32" s="62"/>
      <c r="P32" s="63"/>
      <c r="Q32" s="66"/>
      <c r="R32" s="66"/>
      <c r="S32" s="66"/>
      <c r="T32" s="67"/>
      <c r="U32" s="62">
        <v>2</v>
      </c>
      <c r="V32" s="63" t="s">
        <v>13</v>
      </c>
      <c r="W32" s="64">
        <v>12</v>
      </c>
      <c r="X32" s="64"/>
      <c r="Y32" s="64">
        <v>8</v>
      </c>
      <c r="Z32" s="65"/>
      <c r="AA32" s="68"/>
      <c r="AB32" s="63"/>
      <c r="AC32" s="66"/>
      <c r="AD32" s="66"/>
      <c r="AE32" s="66"/>
      <c r="AF32" s="69"/>
    </row>
    <row r="33" spans="1:32" s="70" customFormat="1" ht="24.9" customHeight="1">
      <c r="A33" s="88">
        <v>17</v>
      </c>
      <c r="B33" s="95" t="s">
        <v>42</v>
      </c>
      <c r="C33" s="91">
        <f t="shared" si="13"/>
        <v>0</v>
      </c>
      <c r="D33" s="92">
        <f t="shared" si="14"/>
        <v>20</v>
      </c>
      <c r="E33" s="93">
        <f t="shared" si="12"/>
        <v>12</v>
      </c>
      <c r="F33" s="93">
        <f t="shared" si="12"/>
        <v>0</v>
      </c>
      <c r="G33" s="93">
        <f t="shared" si="12"/>
        <v>8</v>
      </c>
      <c r="H33" s="94">
        <f t="shared" si="12"/>
        <v>0</v>
      </c>
      <c r="I33" s="62"/>
      <c r="J33" s="63"/>
      <c r="K33" s="64"/>
      <c r="L33" s="64"/>
      <c r="M33" s="64"/>
      <c r="N33" s="65"/>
      <c r="O33" s="62"/>
      <c r="P33" s="63"/>
      <c r="Q33" s="66"/>
      <c r="R33" s="66"/>
      <c r="S33" s="66"/>
      <c r="T33" s="67"/>
      <c r="U33" s="62">
        <v>2</v>
      </c>
      <c r="V33" s="63"/>
      <c r="W33" s="64">
        <v>12</v>
      </c>
      <c r="X33" s="64"/>
      <c r="Y33" s="64">
        <v>8</v>
      </c>
      <c r="Z33" s="65"/>
      <c r="AA33" s="68"/>
      <c r="AB33" s="63"/>
      <c r="AC33" s="66"/>
      <c r="AD33" s="66"/>
      <c r="AE33" s="66"/>
      <c r="AF33" s="69"/>
    </row>
    <row r="34" spans="1:32" s="113" customFormat="1" ht="24.9" customHeight="1">
      <c r="A34" s="96"/>
      <c r="B34" s="97" t="s">
        <v>43</v>
      </c>
      <c r="C34" s="98">
        <f t="shared" ref="C34:H34" si="15">SUM(C24:C33)</f>
        <v>5</v>
      </c>
      <c r="D34" s="99">
        <f t="shared" si="15"/>
        <v>250</v>
      </c>
      <c r="E34" s="100">
        <f t="shared" si="15"/>
        <v>134</v>
      </c>
      <c r="F34" s="100">
        <f t="shared" si="15"/>
        <v>0</v>
      </c>
      <c r="G34" s="100">
        <f t="shared" si="15"/>
        <v>74</v>
      </c>
      <c r="H34" s="101">
        <f t="shared" si="15"/>
        <v>42</v>
      </c>
      <c r="I34" s="102">
        <f>SUM(I24:I33)</f>
        <v>12</v>
      </c>
      <c r="J34" s="103">
        <f>COUNTA(J24:J33)</f>
        <v>2</v>
      </c>
      <c r="K34" s="104" t="str">
        <f>TEXT(SUM(K24:K33),0)</f>
        <v>54</v>
      </c>
      <c r="L34" s="104" t="str">
        <f>TEXT(SUM(L24:L33),0)</f>
        <v>0</v>
      </c>
      <c r="M34" s="104" t="str">
        <f>TEXT(SUM(M24:M33),0)</f>
        <v>18</v>
      </c>
      <c r="N34" s="104" t="str">
        <f>TEXT(SUM(N24:N33),0)</f>
        <v>12</v>
      </c>
      <c r="O34" s="105">
        <f>SUM(O24:O33)</f>
        <v>15</v>
      </c>
      <c r="P34" s="103">
        <f>COUNTA(P24:P33)</f>
        <v>2</v>
      </c>
      <c r="Q34" s="106" t="str">
        <f>TEXT(SUM(Q24:Q33),0)</f>
        <v>56</v>
      </c>
      <c r="R34" s="107" t="str">
        <f>TEXT(SUM(R24:R33),0)</f>
        <v>0</v>
      </c>
      <c r="S34" s="107" t="str">
        <f>TEXT(SUM(S24:S33),0)</f>
        <v>28</v>
      </c>
      <c r="T34" s="108" t="str">
        <f>TEXT(SUM(T24:T33),0)</f>
        <v>18</v>
      </c>
      <c r="U34" s="105">
        <f>SUM(U24:U33)</f>
        <v>6</v>
      </c>
      <c r="V34" s="103">
        <f>COUNTA(V24:V33)</f>
        <v>1</v>
      </c>
      <c r="W34" s="109" t="str">
        <f>TEXT(SUM(W24:W33),0)</f>
        <v>24</v>
      </c>
      <c r="X34" s="110" t="str">
        <f>TEXT(SUM(X24:X33),0)</f>
        <v>0</v>
      </c>
      <c r="Y34" s="110" t="str">
        <f>TEXT(SUM(Y24:Y33),0)</f>
        <v>28</v>
      </c>
      <c r="Z34" s="111" t="str">
        <f>TEXT(SUM(Z24:Z33),0)</f>
        <v>12</v>
      </c>
      <c r="AA34" s="105">
        <f>SUM(AA24:AA33)</f>
        <v>0</v>
      </c>
      <c r="AB34" s="103">
        <f>COUNTA(AB24:AB33)</f>
        <v>0</v>
      </c>
      <c r="AC34" s="106" t="str">
        <f>TEXT(SUM(AC24:AC33),0)</f>
        <v>0</v>
      </c>
      <c r="AD34" s="107" t="str">
        <f>TEXT(SUM(AD24:AD33),0)</f>
        <v>0</v>
      </c>
      <c r="AE34" s="107" t="str">
        <f>TEXT(SUM(AE24:AE33),0)</f>
        <v>0</v>
      </c>
      <c r="AF34" s="112" t="str">
        <f>TEXT(SUM(AF24:AF33),0)</f>
        <v>0</v>
      </c>
    </row>
    <row r="35" spans="1:32" s="121" customFormat="1" ht="9.9" customHeight="1">
      <c r="A35" s="114"/>
      <c r="B35" s="115"/>
      <c r="C35" s="116"/>
      <c r="D35" s="116"/>
      <c r="E35" s="116"/>
      <c r="F35" s="116"/>
      <c r="G35" s="116"/>
      <c r="H35" s="116"/>
      <c r="I35" s="117"/>
      <c r="J35" s="117"/>
      <c r="K35" s="118"/>
      <c r="L35" s="118"/>
      <c r="M35" s="118"/>
      <c r="N35" s="118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9"/>
      <c r="AB35" s="117"/>
      <c r="AC35" s="117"/>
      <c r="AD35" s="117"/>
      <c r="AE35" s="117"/>
      <c r="AF35" s="120"/>
    </row>
    <row r="36" spans="1:32" ht="20.100000000000001" customHeight="1">
      <c r="A36" s="225" t="s">
        <v>44</v>
      </c>
      <c r="B36" s="226"/>
      <c r="C36" s="122"/>
      <c r="D36" s="123"/>
      <c r="E36" s="124" t="s">
        <v>18</v>
      </c>
      <c r="F36" s="124" t="s">
        <v>19</v>
      </c>
      <c r="G36" s="124" t="s">
        <v>20</v>
      </c>
      <c r="H36" s="125" t="s">
        <v>21</v>
      </c>
      <c r="I36" s="126"/>
      <c r="J36" s="127"/>
      <c r="K36" s="124" t="s">
        <v>18</v>
      </c>
      <c r="L36" s="124" t="s">
        <v>19</v>
      </c>
      <c r="M36" s="124" t="s">
        <v>20</v>
      </c>
      <c r="N36" s="125" t="s">
        <v>21</v>
      </c>
      <c r="O36" s="128"/>
      <c r="P36" s="127"/>
      <c r="Q36" s="124" t="s">
        <v>18</v>
      </c>
      <c r="R36" s="124" t="s">
        <v>19</v>
      </c>
      <c r="S36" s="124" t="s">
        <v>20</v>
      </c>
      <c r="T36" s="125" t="s">
        <v>21</v>
      </c>
      <c r="U36" s="126"/>
      <c r="V36" s="127"/>
      <c r="W36" s="124" t="s">
        <v>18</v>
      </c>
      <c r="X36" s="124" t="s">
        <v>19</v>
      </c>
      <c r="Y36" s="124" t="s">
        <v>20</v>
      </c>
      <c r="Z36" s="129" t="s">
        <v>21</v>
      </c>
      <c r="AA36" s="126"/>
      <c r="AB36" s="127"/>
      <c r="AC36" s="124" t="s">
        <v>18</v>
      </c>
      <c r="AD36" s="124" t="s">
        <v>19</v>
      </c>
      <c r="AE36" s="124" t="s">
        <v>20</v>
      </c>
      <c r="AF36" s="130" t="s">
        <v>21</v>
      </c>
    </row>
    <row r="37" spans="1:32" ht="45" customHeight="1" thickBot="1">
      <c r="A37" s="227"/>
      <c r="B37" s="228"/>
      <c r="C37" s="131">
        <f t="shared" ref="C37:H37" si="16">C22+C34+C16</f>
        <v>7</v>
      </c>
      <c r="D37" s="132">
        <f t="shared" si="16"/>
        <v>404</v>
      </c>
      <c r="E37" s="133">
        <f t="shared" si="16"/>
        <v>208</v>
      </c>
      <c r="F37" s="133">
        <f t="shared" si="16"/>
        <v>58</v>
      </c>
      <c r="G37" s="133">
        <f t="shared" si="16"/>
        <v>96</v>
      </c>
      <c r="H37" s="134">
        <f t="shared" si="16"/>
        <v>42</v>
      </c>
      <c r="I37" s="135">
        <f>VALUE(I16)+VALUE(I22)+VALUE(I34)</f>
        <v>22</v>
      </c>
      <c r="J37" s="136">
        <f>VALUE(J16)+VALUE(J22)+VALUE(J34)</f>
        <v>3</v>
      </c>
      <c r="K37" s="133">
        <f t="shared" ref="K37:AF37" si="17">VALUE(K16)+VALUE(K22)+VALUE(K34)</f>
        <v>92</v>
      </c>
      <c r="L37" s="133">
        <f t="shared" si="17"/>
        <v>10</v>
      </c>
      <c r="M37" s="133">
        <f t="shared" si="17"/>
        <v>32</v>
      </c>
      <c r="N37" s="134">
        <f t="shared" si="17"/>
        <v>12</v>
      </c>
      <c r="O37" s="137">
        <f t="shared" si="17"/>
        <v>22</v>
      </c>
      <c r="P37" s="136">
        <f t="shared" si="17"/>
        <v>3</v>
      </c>
      <c r="Q37" s="133">
        <f t="shared" si="17"/>
        <v>68</v>
      </c>
      <c r="R37" s="133">
        <f>VALUE(R16)+VALUE(R22)+VALUE(R34)</f>
        <v>30</v>
      </c>
      <c r="S37" s="133">
        <f t="shared" si="17"/>
        <v>36</v>
      </c>
      <c r="T37" s="134">
        <f t="shared" si="17"/>
        <v>18</v>
      </c>
      <c r="U37" s="138">
        <f t="shared" si="17"/>
        <v>11</v>
      </c>
      <c r="V37" s="136">
        <f t="shared" si="17"/>
        <v>1</v>
      </c>
      <c r="W37" s="133">
        <f t="shared" si="17"/>
        <v>48</v>
      </c>
      <c r="X37" s="133">
        <f t="shared" si="17"/>
        <v>18</v>
      </c>
      <c r="Y37" s="133">
        <f t="shared" si="17"/>
        <v>28</v>
      </c>
      <c r="Z37" s="134">
        <f t="shared" si="17"/>
        <v>12</v>
      </c>
      <c r="AA37" s="138">
        <f t="shared" si="17"/>
        <v>0</v>
      </c>
      <c r="AB37" s="136">
        <f t="shared" si="17"/>
        <v>0</v>
      </c>
      <c r="AC37" s="133">
        <f>VALUE(AC16)+VALUE(AC22)+VALUE(AC34)</f>
        <v>0</v>
      </c>
      <c r="AD37" s="133">
        <f t="shared" si="17"/>
        <v>0</v>
      </c>
      <c r="AE37" s="133">
        <f t="shared" si="17"/>
        <v>0</v>
      </c>
      <c r="AF37" s="139">
        <f t="shared" si="17"/>
        <v>0</v>
      </c>
    </row>
    <row r="38" spans="1:32" s="56" customFormat="1" ht="20.100000000000001" customHeight="1" thickBot="1">
      <c r="A38" s="140"/>
      <c r="B38" s="141"/>
      <c r="C38" s="141"/>
      <c r="D38" s="141" t="s">
        <v>45</v>
      </c>
      <c r="E38" s="141"/>
      <c r="F38" s="141"/>
      <c r="G38" s="141"/>
      <c r="H38" s="141"/>
      <c r="I38" s="141"/>
      <c r="J38" s="141"/>
      <c r="K38" s="142"/>
      <c r="L38" s="143">
        <f>VALUE(K37)+VALUE(L37)+VALUE(M37)+VALUE(N37)</f>
        <v>146</v>
      </c>
      <c r="M38" s="144"/>
      <c r="N38" s="145"/>
      <c r="O38" s="146"/>
      <c r="P38" s="141"/>
      <c r="Q38" s="142"/>
      <c r="R38" s="143">
        <f>VALUE(Q37)+VALUE(R37)+VALUE(S37)+VALUE(T37)</f>
        <v>152</v>
      </c>
      <c r="S38" s="144"/>
      <c r="T38" s="145"/>
      <c r="U38" s="146"/>
      <c r="V38" s="141"/>
      <c r="W38" s="142"/>
      <c r="X38" s="143">
        <f>VALUE(W37)+VALUE(X37)+VALUE(Y37)+VALUE(Z37)</f>
        <v>106</v>
      </c>
      <c r="Y38" s="144"/>
      <c r="Z38" s="145"/>
      <c r="AA38" s="146"/>
      <c r="AB38" s="141"/>
      <c r="AC38" s="142"/>
      <c r="AD38" s="144">
        <f>VALUE(AC37)+VALUE(AD37)+VALUE(AE37)+VALUE(AF37)</f>
        <v>0</v>
      </c>
      <c r="AE38" s="144"/>
      <c r="AF38" s="147"/>
    </row>
    <row r="39" spans="1:32" s="121" customFormat="1" ht="9.9" customHeight="1" thickBot="1">
      <c r="A39" s="148"/>
      <c r="B39" s="149"/>
      <c r="C39" s="150"/>
      <c r="D39" s="150"/>
      <c r="E39" s="150"/>
      <c r="F39" s="150"/>
      <c r="G39" s="150"/>
      <c r="H39" s="150"/>
      <c r="I39" s="151"/>
      <c r="J39" s="151"/>
      <c r="K39" s="152"/>
      <c r="L39" s="152"/>
      <c r="M39" s="152"/>
      <c r="N39" s="152"/>
      <c r="O39" s="151"/>
      <c r="P39" s="151"/>
      <c r="Q39" s="151"/>
      <c r="R39" s="151"/>
      <c r="S39" s="151"/>
      <c r="T39" s="151"/>
      <c r="U39" s="151"/>
      <c r="V39" s="151"/>
      <c r="W39" s="151"/>
      <c r="X39" s="151"/>
      <c r="Y39" s="151"/>
      <c r="Z39" s="117"/>
      <c r="AA39" s="153"/>
      <c r="AF39" s="154"/>
    </row>
    <row r="40" spans="1:32" s="56" customFormat="1" ht="30" customHeight="1">
      <c r="A40" s="155" t="s">
        <v>46</v>
      </c>
      <c r="B40" s="52"/>
      <c r="C40" s="52"/>
      <c r="D40" s="52"/>
      <c r="E40" s="52"/>
      <c r="F40" s="52"/>
      <c r="G40" s="52"/>
      <c r="H40" s="52"/>
      <c r="I40" s="53"/>
      <c r="J40" s="53"/>
      <c r="K40" s="53"/>
      <c r="L40" s="53"/>
      <c r="M40" s="53"/>
      <c r="N40" s="53"/>
      <c r="O40" s="53"/>
      <c r="P40" s="54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5"/>
    </row>
    <row r="41" spans="1:32" s="70" customFormat="1" ht="24.9" customHeight="1">
      <c r="A41" s="88">
        <v>21</v>
      </c>
      <c r="B41" s="89" t="s">
        <v>47</v>
      </c>
      <c r="C41" s="91">
        <f t="shared" ref="C41:C49" si="18">IF(J41="E",1,0)+IF(P41="E",1,0)+IF(V41="E",1,0)+IF(AB41="E",1,0)</f>
        <v>0</v>
      </c>
      <c r="D41" s="92">
        <f t="shared" ref="D41:D48" si="19">SUM(E41:H41)</f>
        <v>20</v>
      </c>
      <c r="E41" s="93">
        <f t="shared" ref="E41:H49" si="20">SUM(K41,Q41,W41,AC41)</f>
        <v>0</v>
      </c>
      <c r="F41" s="93">
        <f t="shared" si="20"/>
        <v>0</v>
      </c>
      <c r="G41" s="93">
        <f t="shared" si="20"/>
        <v>0</v>
      </c>
      <c r="H41" s="94">
        <f t="shared" si="20"/>
        <v>20</v>
      </c>
      <c r="I41" s="62"/>
      <c r="J41" s="63"/>
      <c r="K41" s="64"/>
      <c r="L41" s="64"/>
      <c r="M41" s="64"/>
      <c r="N41" s="65"/>
      <c r="O41" s="62"/>
      <c r="P41" s="63"/>
      <c r="Q41" s="66"/>
      <c r="R41" s="66"/>
      <c r="S41" s="66"/>
      <c r="T41" s="67"/>
      <c r="U41" s="62">
        <v>4</v>
      </c>
      <c r="V41" s="63"/>
      <c r="W41" s="64"/>
      <c r="X41" s="64"/>
      <c r="Y41" s="64"/>
      <c r="Z41" s="65">
        <v>20</v>
      </c>
      <c r="AA41" s="68"/>
      <c r="AB41" s="63"/>
      <c r="AC41" s="66"/>
      <c r="AD41" s="66"/>
      <c r="AE41" s="66"/>
      <c r="AF41" s="69"/>
    </row>
    <row r="42" spans="1:32" s="70" customFormat="1" ht="24.9" customHeight="1">
      <c r="A42" s="88">
        <v>22</v>
      </c>
      <c r="B42" s="89" t="s">
        <v>48</v>
      </c>
      <c r="C42" s="91">
        <f t="shared" si="18"/>
        <v>0</v>
      </c>
      <c r="D42" s="92">
        <f t="shared" si="19"/>
        <v>24</v>
      </c>
      <c r="E42" s="93">
        <f t="shared" si="20"/>
        <v>0</v>
      </c>
      <c r="F42" s="93">
        <f t="shared" si="20"/>
        <v>0</v>
      </c>
      <c r="G42" s="93">
        <f t="shared" si="20"/>
        <v>0</v>
      </c>
      <c r="H42" s="94">
        <f t="shared" si="20"/>
        <v>24</v>
      </c>
      <c r="I42" s="62"/>
      <c r="J42" s="63"/>
      <c r="K42" s="64"/>
      <c r="L42" s="64"/>
      <c r="M42" s="64"/>
      <c r="N42" s="65"/>
      <c r="O42" s="62"/>
      <c r="P42" s="63"/>
      <c r="Q42" s="66"/>
      <c r="R42" s="66"/>
      <c r="S42" s="66"/>
      <c r="T42" s="67"/>
      <c r="U42" s="62">
        <v>4</v>
      </c>
      <c r="V42" s="63"/>
      <c r="W42" s="64"/>
      <c r="X42" s="64"/>
      <c r="Y42" s="64"/>
      <c r="Z42" s="65">
        <v>8</v>
      </c>
      <c r="AA42" s="68">
        <v>3</v>
      </c>
      <c r="AB42" s="63"/>
      <c r="AC42" s="66"/>
      <c r="AD42" s="66"/>
      <c r="AE42" s="66"/>
      <c r="AF42" s="69">
        <v>16</v>
      </c>
    </row>
    <row r="43" spans="1:32" s="70" customFormat="1" ht="24.9" customHeight="1">
      <c r="A43" s="88">
        <v>23</v>
      </c>
      <c r="B43" s="89" t="s">
        <v>49</v>
      </c>
      <c r="C43" s="91">
        <f t="shared" si="18"/>
        <v>0</v>
      </c>
      <c r="D43" s="92">
        <f t="shared" si="19"/>
        <v>0</v>
      </c>
      <c r="E43" s="93">
        <f t="shared" si="20"/>
        <v>0</v>
      </c>
      <c r="F43" s="93">
        <f t="shared" si="20"/>
        <v>0</v>
      </c>
      <c r="G43" s="93">
        <f t="shared" si="20"/>
        <v>0</v>
      </c>
      <c r="H43" s="94">
        <f t="shared" si="20"/>
        <v>0</v>
      </c>
      <c r="I43" s="62"/>
      <c r="J43" s="63"/>
      <c r="K43" s="64"/>
      <c r="L43" s="64"/>
      <c r="M43" s="64"/>
      <c r="N43" s="65"/>
      <c r="O43" s="62"/>
      <c r="P43" s="63"/>
      <c r="Q43" s="66"/>
      <c r="R43" s="66"/>
      <c r="S43" s="66"/>
      <c r="T43" s="67"/>
      <c r="U43" s="62"/>
      <c r="V43" s="63"/>
      <c r="W43" s="64"/>
      <c r="X43" s="64"/>
      <c r="Y43" s="64"/>
      <c r="Z43" s="65"/>
      <c r="AA43" s="68">
        <v>9</v>
      </c>
      <c r="AB43" s="63"/>
      <c r="AC43" s="66"/>
      <c r="AD43" s="66"/>
      <c r="AE43" s="66"/>
      <c r="AF43" s="69"/>
    </row>
    <row r="44" spans="1:32" s="70" customFormat="1" ht="24.9" customHeight="1">
      <c r="A44" s="88">
        <v>24</v>
      </c>
      <c r="B44" s="89" t="s">
        <v>50</v>
      </c>
      <c r="C44" s="91">
        <f t="shared" si="18"/>
        <v>1</v>
      </c>
      <c r="D44" s="92">
        <f t="shared" si="19"/>
        <v>20</v>
      </c>
      <c r="E44" s="93">
        <f t="shared" si="20"/>
        <v>10</v>
      </c>
      <c r="F44" s="93">
        <f t="shared" si="20"/>
        <v>0</v>
      </c>
      <c r="G44" s="93">
        <f t="shared" si="20"/>
        <v>0</v>
      </c>
      <c r="H44" s="94">
        <f t="shared" si="20"/>
        <v>10</v>
      </c>
      <c r="I44" s="62"/>
      <c r="J44" s="63"/>
      <c r="K44" s="64"/>
      <c r="L44" s="64"/>
      <c r="M44" s="64"/>
      <c r="N44" s="65"/>
      <c r="O44" s="62"/>
      <c r="P44" s="63"/>
      <c r="Q44" s="66"/>
      <c r="R44" s="66"/>
      <c r="S44" s="66"/>
      <c r="T44" s="67"/>
      <c r="U44" s="62">
        <f>3</f>
        <v>3</v>
      </c>
      <c r="V44" s="63" t="s">
        <v>13</v>
      </c>
      <c r="W44" s="64">
        <v>10</v>
      </c>
      <c r="X44" s="64"/>
      <c r="Y44" s="64"/>
      <c r="Z44" s="65">
        <v>10</v>
      </c>
      <c r="AA44" s="68"/>
      <c r="AB44" s="63"/>
      <c r="AC44" s="66"/>
      <c r="AD44" s="66"/>
      <c r="AE44" s="66"/>
      <c r="AF44" s="69"/>
    </row>
    <row r="45" spans="1:32" s="70" customFormat="1" ht="24.9" customHeight="1">
      <c r="A45" s="88">
        <v>25</v>
      </c>
      <c r="B45" s="89" t="s">
        <v>51</v>
      </c>
      <c r="C45" s="91">
        <f t="shared" si="18"/>
        <v>1</v>
      </c>
      <c r="D45" s="92">
        <f t="shared" si="19"/>
        <v>20</v>
      </c>
      <c r="E45" s="93">
        <f t="shared" si="20"/>
        <v>10</v>
      </c>
      <c r="F45" s="93">
        <f t="shared" si="20"/>
        <v>0</v>
      </c>
      <c r="G45" s="93">
        <f t="shared" si="20"/>
        <v>10</v>
      </c>
      <c r="H45" s="94">
        <f t="shared" si="20"/>
        <v>0</v>
      </c>
      <c r="I45" s="62"/>
      <c r="J45" s="63"/>
      <c r="K45" s="64"/>
      <c r="L45" s="64"/>
      <c r="M45" s="64"/>
      <c r="N45" s="65"/>
      <c r="O45" s="62"/>
      <c r="P45" s="63"/>
      <c r="Q45" s="66"/>
      <c r="R45" s="66"/>
      <c r="S45" s="66"/>
      <c r="T45" s="67"/>
      <c r="U45" s="62"/>
      <c r="V45" s="63"/>
      <c r="W45" s="64"/>
      <c r="X45" s="64"/>
      <c r="Y45" s="64"/>
      <c r="Z45" s="65"/>
      <c r="AA45" s="68">
        <v>2</v>
      </c>
      <c r="AB45" s="63" t="s">
        <v>13</v>
      </c>
      <c r="AC45" s="66">
        <v>10</v>
      </c>
      <c r="AD45" s="66"/>
      <c r="AE45" s="66">
        <v>10</v>
      </c>
      <c r="AF45" s="69"/>
    </row>
    <row r="46" spans="1:32" s="70" customFormat="1" ht="24.9" customHeight="1">
      <c r="A46" s="88">
        <v>26</v>
      </c>
      <c r="B46" s="89" t="s">
        <v>52</v>
      </c>
      <c r="C46" s="91">
        <f t="shared" si="18"/>
        <v>0</v>
      </c>
      <c r="D46" s="92">
        <f t="shared" si="19"/>
        <v>20</v>
      </c>
      <c r="E46" s="93">
        <f t="shared" si="20"/>
        <v>0</v>
      </c>
      <c r="F46" s="93">
        <f t="shared" si="20"/>
        <v>0</v>
      </c>
      <c r="G46" s="93">
        <f t="shared" si="20"/>
        <v>10</v>
      </c>
      <c r="H46" s="94">
        <f t="shared" si="20"/>
        <v>10</v>
      </c>
      <c r="I46" s="62"/>
      <c r="J46" s="63"/>
      <c r="K46" s="64"/>
      <c r="L46" s="64"/>
      <c r="M46" s="64"/>
      <c r="N46" s="65"/>
      <c r="O46" s="62"/>
      <c r="P46" s="63"/>
      <c r="Q46" s="66"/>
      <c r="R46" s="66"/>
      <c r="S46" s="66"/>
      <c r="T46" s="67"/>
      <c r="U46" s="62"/>
      <c r="V46" s="63"/>
      <c r="W46" s="64"/>
      <c r="X46" s="64"/>
      <c r="Y46" s="64"/>
      <c r="Z46" s="65"/>
      <c r="AA46" s="68">
        <v>2</v>
      </c>
      <c r="AB46" s="63"/>
      <c r="AC46" s="66"/>
      <c r="AD46" s="66"/>
      <c r="AE46" s="66">
        <v>10</v>
      </c>
      <c r="AF46" s="69">
        <v>10</v>
      </c>
    </row>
    <row r="47" spans="1:32" s="70" customFormat="1" ht="24.9" customHeight="1">
      <c r="A47" s="88">
        <v>27</v>
      </c>
      <c r="B47" s="89" t="s">
        <v>53</v>
      </c>
      <c r="C47" s="91">
        <f t="shared" si="18"/>
        <v>1</v>
      </c>
      <c r="D47" s="92">
        <f t="shared" si="19"/>
        <v>20</v>
      </c>
      <c r="E47" s="93">
        <f t="shared" si="20"/>
        <v>10</v>
      </c>
      <c r="F47" s="93">
        <f t="shared" si="20"/>
        <v>0</v>
      </c>
      <c r="G47" s="93">
        <f t="shared" si="20"/>
        <v>10</v>
      </c>
      <c r="H47" s="94">
        <f t="shared" si="20"/>
        <v>0</v>
      </c>
      <c r="I47" s="62"/>
      <c r="J47" s="63"/>
      <c r="K47" s="64"/>
      <c r="L47" s="64"/>
      <c r="M47" s="64"/>
      <c r="N47" s="65"/>
      <c r="O47" s="62"/>
      <c r="P47" s="63"/>
      <c r="Q47" s="66"/>
      <c r="R47" s="66"/>
      <c r="S47" s="66"/>
      <c r="T47" s="67"/>
      <c r="U47" s="62"/>
      <c r="V47" s="63"/>
      <c r="W47" s="64"/>
      <c r="X47" s="64"/>
      <c r="Y47" s="64"/>
      <c r="Z47" s="65"/>
      <c r="AA47" s="68">
        <v>3</v>
      </c>
      <c r="AB47" s="63" t="s">
        <v>13</v>
      </c>
      <c r="AC47" s="66">
        <v>10</v>
      </c>
      <c r="AD47" s="66"/>
      <c r="AE47" s="66">
        <v>10</v>
      </c>
      <c r="AF47" s="69"/>
    </row>
    <row r="48" spans="1:32" s="70" customFormat="1" ht="24.9" customHeight="1">
      <c r="A48" s="88">
        <v>28</v>
      </c>
      <c r="B48" s="89" t="s">
        <v>54</v>
      </c>
      <c r="C48" s="91">
        <f t="shared" si="18"/>
        <v>0</v>
      </c>
      <c r="D48" s="92">
        <f t="shared" si="19"/>
        <v>10</v>
      </c>
      <c r="E48" s="93">
        <f t="shared" si="20"/>
        <v>0</v>
      </c>
      <c r="F48" s="93">
        <f t="shared" si="20"/>
        <v>0</v>
      </c>
      <c r="G48" s="93">
        <f t="shared" si="20"/>
        <v>0</v>
      </c>
      <c r="H48" s="94">
        <f t="shared" si="20"/>
        <v>10</v>
      </c>
      <c r="I48" s="62"/>
      <c r="J48" s="63"/>
      <c r="K48" s="64"/>
      <c r="L48" s="64"/>
      <c r="M48" s="64"/>
      <c r="N48" s="65"/>
      <c r="O48" s="62"/>
      <c r="P48" s="63"/>
      <c r="Q48" s="66"/>
      <c r="R48" s="66"/>
      <c r="S48" s="66"/>
      <c r="T48" s="67"/>
      <c r="U48" s="62"/>
      <c r="V48" s="63"/>
      <c r="W48" s="64"/>
      <c r="X48" s="64"/>
      <c r="Y48" s="64"/>
      <c r="Z48" s="65"/>
      <c r="AA48" s="68">
        <v>1</v>
      </c>
      <c r="AB48" s="63"/>
      <c r="AC48" s="66"/>
      <c r="AD48" s="66"/>
      <c r="AE48" s="66"/>
      <c r="AF48" s="69">
        <v>10</v>
      </c>
    </row>
    <row r="49" spans="1:36" s="70" customFormat="1" ht="24.9" customHeight="1">
      <c r="A49" s="88">
        <v>29</v>
      </c>
      <c r="B49" s="89" t="s">
        <v>55</v>
      </c>
      <c r="C49" s="91">
        <f t="shared" si="18"/>
        <v>0</v>
      </c>
      <c r="D49" s="92">
        <f>SUM(E49:H49)</f>
        <v>32</v>
      </c>
      <c r="E49" s="93">
        <f t="shared" si="20"/>
        <v>16</v>
      </c>
      <c r="F49" s="93">
        <f t="shared" si="20"/>
        <v>0</v>
      </c>
      <c r="G49" s="93">
        <f t="shared" si="20"/>
        <v>16</v>
      </c>
      <c r="H49" s="94">
        <f t="shared" si="20"/>
        <v>0</v>
      </c>
      <c r="I49" s="62"/>
      <c r="J49" s="63"/>
      <c r="K49" s="64"/>
      <c r="L49" s="64"/>
      <c r="M49" s="64"/>
      <c r="N49" s="65"/>
      <c r="O49" s="62"/>
      <c r="P49" s="63"/>
      <c r="Q49" s="66"/>
      <c r="R49" s="66"/>
      <c r="S49" s="66"/>
      <c r="T49" s="67"/>
      <c r="U49" s="62"/>
      <c r="V49" s="63"/>
      <c r="W49" s="64"/>
      <c r="X49" s="64"/>
      <c r="Y49" s="64"/>
      <c r="Z49" s="65"/>
      <c r="AA49" s="68">
        <v>4</v>
      </c>
      <c r="AB49" s="63"/>
      <c r="AC49" s="66">
        <v>16</v>
      </c>
      <c r="AD49" s="66"/>
      <c r="AE49" s="66">
        <v>16</v>
      </c>
      <c r="AF49" s="69"/>
    </row>
    <row r="50" spans="1:36" s="113" customFormat="1" ht="24.9" customHeight="1">
      <c r="A50" s="96"/>
      <c r="B50" s="97" t="s">
        <v>56</v>
      </c>
      <c r="C50" s="98">
        <f t="shared" ref="C50:I50" si="21">SUM(C41:C49)</f>
        <v>3</v>
      </c>
      <c r="D50" s="99">
        <f t="shared" si="21"/>
        <v>166</v>
      </c>
      <c r="E50" s="100">
        <f t="shared" si="21"/>
        <v>46</v>
      </c>
      <c r="F50" s="100">
        <f t="shared" si="21"/>
        <v>0</v>
      </c>
      <c r="G50" s="100">
        <f t="shared" si="21"/>
        <v>46</v>
      </c>
      <c r="H50" s="101">
        <f t="shared" si="21"/>
        <v>74</v>
      </c>
      <c r="I50" s="102">
        <f t="shared" si="21"/>
        <v>0</v>
      </c>
      <c r="J50" s="103">
        <f>COUNTA(J41:J49)</f>
        <v>0</v>
      </c>
      <c r="K50" s="104" t="str">
        <f>TEXT(SUM(K41:K49),0)</f>
        <v>0</v>
      </c>
      <c r="L50" s="104" t="str">
        <f>TEXT(SUM(L41:L49),0)</f>
        <v>0</v>
      </c>
      <c r="M50" s="104" t="str">
        <f>TEXT(SUM(M41:M49),0)</f>
        <v>0</v>
      </c>
      <c r="N50" s="104" t="str">
        <f>TEXT(SUM(N41:N49),0)</f>
        <v>0</v>
      </c>
      <c r="O50" s="105">
        <f>SUM(O41:O49)</f>
        <v>0</v>
      </c>
      <c r="P50" s="103">
        <f>COUNTA(P41:P49)</f>
        <v>0</v>
      </c>
      <c r="Q50" s="106" t="str">
        <f>TEXT(SUM(Q41:Q49),0)</f>
        <v>0</v>
      </c>
      <c r="R50" s="107" t="str">
        <f>TEXT(SUM(R41:R49),0)</f>
        <v>0</v>
      </c>
      <c r="S50" s="107" t="str">
        <f>TEXT(SUM(S41:S49),0)</f>
        <v>0</v>
      </c>
      <c r="T50" s="108" t="str">
        <f>TEXT(SUM(T41:T49),0)</f>
        <v>0</v>
      </c>
      <c r="U50" s="105">
        <f>SUM(U41:U49)</f>
        <v>11</v>
      </c>
      <c r="V50" s="103">
        <f>COUNTA(V41:V49)</f>
        <v>1</v>
      </c>
      <c r="W50" s="109" t="str">
        <f>TEXT(SUM(W41:W49),0)</f>
        <v>10</v>
      </c>
      <c r="X50" s="110" t="str">
        <f>TEXT(SUM(X41:X49),0)</f>
        <v>0</v>
      </c>
      <c r="Y50" s="110" t="str">
        <f>TEXT(SUM(Y41:Y49),0)</f>
        <v>0</v>
      </c>
      <c r="Z50" s="111" t="str">
        <f>TEXT(SUM(Z41:Z49),0)</f>
        <v>38</v>
      </c>
      <c r="AA50" s="105">
        <f>SUM(AA41:AA49)</f>
        <v>24</v>
      </c>
      <c r="AB50" s="103">
        <f>COUNTA(AB41:AB49)</f>
        <v>2</v>
      </c>
      <c r="AC50" s="106" t="str">
        <f>TEXT(SUM(AC41:AC49),0)</f>
        <v>36</v>
      </c>
      <c r="AD50" s="107" t="str">
        <f>TEXT(SUM(AD41:AD49),0)</f>
        <v>0</v>
      </c>
      <c r="AE50" s="107" t="str">
        <f>TEXT(SUM(AE41:AE49),0)</f>
        <v>46</v>
      </c>
      <c r="AF50" s="112" t="str">
        <f>TEXT(SUM(AF41:AF49),0)</f>
        <v>36</v>
      </c>
    </row>
    <row r="51" spans="1:36" s="8" customFormat="1" ht="9.9" customHeight="1">
      <c r="A51" s="114"/>
      <c r="B51" s="115"/>
      <c r="C51" s="116"/>
      <c r="D51" s="116"/>
      <c r="E51" s="116"/>
      <c r="F51" s="116"/>
      <c r="G51" s="116"/>
      <c r="H51" s="116"/>
      <c r="I51" s="117"/>
      <c r="J51" s="117"/>
      <c r="K51" s="118"/>
      <c r="L51" s="118"/>
      <c r="M51" s="118"/>
      <c r="N51" s="118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9"/>
      <c r="AB51" s="115"/>
      <c r="AC51" s="117"/>
      <c r="AD51" s="116"/>
      <c r="AE51" s="116"/>
      <c r="AF51" s="156"/>
    </row>
    <row r="52" spans="1:36" ht="20.100000000000001" customHeight="1">
      <c r="A52" s="210" t="s">
        <v>57</v>
      </c>
      <c r="B52" s="211"/>
      <c r="C52" s="122"/>
      <c r="D52" s="123"/>
      <c r="E52" s="124" t="s">
        <v>18</v>
      </c>
      <c r="F52" s="124" t="s">
        <v>19</v>
      </c>
      <c r="G52" s="124" t="s">
        <v>20</v>
      </c>
      <c r="H52" s="125" t="s">
        <v>21</v>
      </c>
      <c r="I52" s="126"/>
      <c r="J52" s="127"/>
      <c r="K52" s="124" t="s">
        <v>18</v>
      </c>
      <c r="L52" s="124" t="s">
        <v>19</v>
      </c>
      <c r="M52" s="124" t="s">
        <v>20</v>
      </c>
      <c r="N52" s="125" t="s">
        <v>21</v>
      </c>
      <c r="O52" s="128"/>
      <c r="P52" s="127"/>
      <c r="Q52" s="124" t="s">
        <v>18</v>
      </c>
      <c r="R52" s="124" t="s">
        <v>19</v>
      </c>
      <c r="S52" s="124" t="s">
        <v>20</v>
      </c>
      <c r="T52" s="125" t="s">
        <v>21</v>
      </c>
      <c r="U52" s="126"/>
      <c r="V52" s="127"/>
      <c r="W52" s="124" t="s">
        <v>18</v>
      </c>
      <c r="X52" s="124" t="s">
        <v>19</v>
      </c>
      <c r="Y52" s="124" t="s">
        <v>20</v>
      </c>
      <c r="Z52" s="129" t="s">
        <v>21</v>
      </c>
      <c r="AA52" s="126"/>
      <c r="AB52" s="127"/>
      <c r="AC52" s="124" t="s">
        <v>18</v>
      </c>
      <c r="AD52" s="124" t="s">
        <v>19</v>
      </c>
      <c r="AE52" s="124" t="s">
        <v>20</v>
      </c>
      <c r="AF52" s="130" t="s">
        <v>21</v>
      </c>
    </row>
    <row r="53" spans="1:36" ht="45" customHeight="1" thickBot="1">
      <c r="A53" s="212"/>
      <c r="B53" s="213"/>
      <c r="C53" s="131">
        <f t="shared" ref="C53:H53" si="22">C50+C37</f>
        <v>10</v>
      </c>
      <c r="D53" s="132">
        <f t="shared" si="22"/>
        <v>570</v>
      </c>
      <c r="E53" s="133">
        <f t="shared" si="22"/>
        <v>254</v>
      </c>
      <c r="F53" s="133">
        <f t="shared" si="22"/>
        <v>58</v>
      </c>
      <c r="G53" s="133">
        <f t="shared" si="22"/>
        <v>142</v>
      </c>
      <c r="H53" s="134">
        <f t="shared" si="22"/>
        <v>116</v>
      </c>
      <c r="I53" s="135">
        <f>I37+I50</f>
        <v>22</v>
      </c>
      <c r="J53" s="136">
        <f>J37+J50</f>
        <v>3</v>
      </c>
      <c r="K53" s="133">
        <f>VALUE(K37)+VALUE(K50)</f>
        <v>92</v>
      </c>
      <c r="L53" s="133">
        <f>VALUE(L37)+VALUE(L50)</f>
        <v>10</v>
      </c>
      <c r="M53" s="133">
        <f>VALUE(M37)+VALUE(M50)</f>
        <v>32</v>
      </c>
      <c r="N53" s="134">
        <f>VALUE(N37)+VALUE(N50)</f>
        <v>12</v>
      </c>
      <c r="O53" s="137">
        <f>O37+O50</f>
        <v>22</v>
      </c>
      <c r="P53" s="136">
        <f>P37+P50</f>
        <v>3</v>
      </c>
      <c r="Q53" s="133">
        <f>VALUE(Q37)+VALUE(Q50)</f>
        <v>68</v>
      </c>
      <c r="R53" s="133">
        <f>VALUE(R37)+VALUE(R50)</f>
        <v>30</v>
      </c>
      <c r="S53" s="133">
        <f>VALUE(S37)+VALUE(S50)</f>
        <v>36</v>
      </c>
      <c r="T53" s="134">
        <f>VALUE(T37)+VALUE(T50)</f>
        <v>18</v>
      </c>
      <c r="U53" s="138">
        <f>U37+U50</f>
        <v>22</v>
      </c>
      <c r="V53" s="136">
        <f>V37+V50</f>
        <v>2</v>
      </c>
      <c r="W53" s="133">
        <f>VALUE(W37)+VALUE(W50)</f>
        <v>58</v>
      </c>
      <c r="X53" s="133">
        <f>VALUE(X37)+VALUE(X50)</f>
        <v>18</v>
      </c>
      <c r="Y53" s="133">
        <f>VALUE(Y37)+VALUE(Y50)</f>
        <v>28</v>
      </c>
      <c r="Z53" s="134">
        <f>VALUE(Z37)+VALUE(Z50)</f>
        <v>50</v>
      </c>
      <c r="AA53" s="138">
        <f>AA37+AA50</f>
        <v>24</v>
      </c>
      <c r="AB53" s="136">
        <f>AB37+AB50</f>
        <v>2</v>
      </c>
      <c r="AC53" s="133">
        <f>VALUE(AC37)+VALUE(AC50)</f>
        <v>36</v>
      </c>
      <c r="AD53" s="133">
        <f>VALUE(AD37)+VALUE(AD50)</f>
        <v>0</v>
      </c>
      <c r="AE53" s="133">
        <f>VALUE(AE37)+VALUE(AE50)</f>
        <v>46</v>
      </c>
      <c r="AF53" s="139">
        <f>VALUE(AF37)+VALUE(AF50)</f>
        <v>36</v>
      </c>
    </row>
    <row r="54" spans="1:36" s="56" customFormat="1" ht="20.100000000000001" customHeight="1" thickBot="1">
      <c r="A54" s="140"/>
      <c r="B54" s="141"/>
      <c r="C54" s="141"/>
      <c r="D54" s="141" t="s">
        <v>45</v>
      </c>
      <c r="E54" s="141"/>
      <c r="F54" s="141"/>
      <c r="G54" s="141"/>
      <c r="H54" s="141"/>
      <c r="I54" s="141"/>
      <c r="J54" s="141"/>
      <c r="K54" s="142"/>
      <c r="L54" s="143">
        <f>VALUE(K53)+VALUE(L53)+VALUE(M53)+VALUE(N53)</f>
        <v>146</v>
      </c>
      <c r="M54" s="144"/>
      <c r="N54" s="145"/>
      <c r="O54" s="146"/>
      <c r="P54" s="141"/>
      <c r="Q54" s="142"/>
      <c r="R54" s="143">
        <f>VALUE(Q53)+VALUE(R53)+VALUE(S53)+VALUE(T53)</f>
        <v>152</v>
      </c>
      <c r="S54" s="144"/>
      <c r="T54" s="145"/>
      <c r="U54" s="146"/>
      <c r="V54" s="141"/>
      <c r="W54" s="142"/>
      <c r="X54" s="143">
        <f>VALUE(W53)+VALUE(X53)+VALUE(Y53)+VALUE(Z53)</f>
        <v>154</v>
      </c>
      <c r="Y54" s="144"/>
      <c r="Z54" s="145"/>
      <c r="AA54" s="146"/>
      <c r="AB54" s="141"/>
      <c r="AC54" s="142"/>
      <c r="AD54" s="143">
        <f>VALUE(AC53)+VALUE(AD53)+VALUE(AE53)+VALUE(AF53)</f>
        <v>118</v>
      </c>
      <c r="AE54" s="144"/>
      <c r="AF54" s="147"/>
      <c r="AG54" s="157"/>
      <c r="AJ54" s="157"/>
    </row>
    <row r="55" spans="1:36" ht="9.9" customHeight="1" thickBot="1">
      <c r="A55" s="148"/>
      <c r="B55" s="149"/>
      <c r="C55" s="150"/>
      <c r="D55" s="150"/>
      <c r="E55" s="150"/>
      <c r="F55" s="150"/>
      <c r="G55" s="150"/>
      <c r="H55" s="150"/>
      <c r="I55" s="151"/>
      <c r="J55" s="151"/>
      <c r="K55" s="152"/>
      <c r="L55" s="152"/>
      <c r="M55" s="152"/>
      <c r="N55" s="152"/>
      <c r="O55" s="151"/>
      <c r="P55" s="151"/>
      <c r="Q55" s="151"/>
      <c r="R55" s="151"/>
      <c r="S55" s="151"/>
      <c r="T55" s="151"/>
      <c r="U55" s="151"/>
      <c r="V55" s="151"/>
      <c r="W55" s="151"/>
      <c r="X55" s="151"/>
      <c r="Y55" s="151"/>
      <c r="Z55" s="151"/>
      <c r="AA55" s="158"/>
      <c r="AB55" s="149"/>
      <c r="AC55" s="151"/>
      <c r="AD55" s="150"/>
      <c r="AE55" s="150"/>
      <c r="AF55" s="159"/>
    </row>
    <row r="56" spans="1:36" s="56" customFormat="1" ht="30" customHeight="1">
      <c r="A56" s="155" t="s">
        <v>58</v>
      </c>
      <c r="B56" s="52"/>
      <c r="C56" s="52"/>
      <c r="D56" s="52"/>
      <c r="E56" s="52"/>
      <c r="F56" s="52"/>
      <c r="G56" s="52"/>
      <c r="H56" s="52"/>
      <c r="I56" s="53"/>
      <c r="J56" s="53"/>
      <c r="K56" s="53"/>
      <c r="L56" s="53"/>
      <c r="M56" s="53"/>
      <c r="N56" s="53"/>
      <c r="O56" s="53"/>
      <c r="P56" s="54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5"/>
    </row>
    <row r="57" spans="1:36" s="70" customFormat="1" ht="24.9" customHeight="1">
      <c r="A57" s="88">
        <v>21</v>
      </c>
      <c r="B57" s="89" t="s">
        <v>47</v>
      </c>
      <c r="C57" s="91">
        <f t="shared" ref="C57:C64" si="23">IF(J57="E",1,0)+IF(P57="E",1,0)+IF(V57="E",1,0)+IF(AB57="E",1,0)</f>
        <v>0</v>
      </c>
      <c r="D57" s="92">
        <f t="shared" ref="D57:D64" si="24">SUM(E57:H57)</f>
        <v>20</v>
      </c>
      <c r="E57" s="93">
        <f t="shared" ref="E57:H64" si="25">SUM(K57,Q57,W57,AC57)</f>
        <v>0</v>
      </c>
      <c r="F57" s="93">
        <f t="shared" si="25"/>
        <v>0</v>
      </c>
      <c r="G57" s="93">
        <f t="shared" si="25"/>
        <v>0</v>
      </c>
      <c r="H57" s="94">
        <f t="shared" si="25"/>
        <v>20</v>
      </c>
      <c r="I57" s="62"/>
      <c r="J57" s="63"/>
      <c r="K57" s="64"/>
      <c r="L57" s="64"/>
      <c r="M57" s="64"/>
      <c r="N57" s="65"/>
      <c r="O57" s="62"/>
      <c r="P57" s="63"/>
      <c r="Q57" s="66"/>
      <c r="R57" s="66"/>
      <c r="S57" s="66"/>
      <c r="T57" s="67"/>
      <c r="U57" s="62">
        <v>4</v>
      </c>
      <c r="V57" s="63"/>
      <c r="W57" s="64"/>
      <c r="X57" s="64"/>
      <c r="Y57" s="64"/>
      <c r="Z57" s="65">
        <v>20</v>
      </c>
      <c r="AA57" s="68"/>
      <c r="AB57" s="63"/>
      <c r="AC57" s="66"/>
      <c r="AD57" s="66"/>
      <c r="AE57" s="66"/>
      <c r="AF57" s="69"/>
    </row>
    <row r="58" spans="1:36" s="70" customFormat="1" ht="24.9" customHeight="1">
      <c r="A58" s="88">
        <v>22</v>
      </c>
      <c r="B58" s="89" t="s">
        <v>48</v>
      </c>
      <c r="C58" s="91">
        <f t="shared" si="23"/>
        <v>0</v>
      </c>
      <c r="D58" s="92">
        <f t="shared" si="24"/>
        <v>24</v>
      </c>
      <c r="E58" s="93">
        <f t="shared" si="25"/>
        <v>0</v>
      </c>
      <c r="F58" s="93">
        <f t="shared" si="25"/>
        <v>0</v>
      </c>
      <c r="G58" s="93">
        <f t="shared" si="25"/>
        <v>0</v>
      </c>
      <c r="H58" s="94">
        <f t="shared" si="25"/>
        <v>24</v>
      </c>
      <c r="I58" s="62"/>
      <c r="J58" s="63"/>
      <c r="K58" s="64"/>
      <c r="L58" s="64"/>
      <c r="M58" s="64"/>
      <c r="N58" s="65"/>
      <c r="O58" s="62"/>
      <c r="P58" s="63"/>
      <c r="Q58" s="66"/>
      <c r="R58" s="66"/>
      <c r="S58" s="66"/>
      <c r="T58" s="67"/>
      <c r="U58" s="62">
        <v>4</v>
      </c>
      <c r="V58" s="63"/>
      <c r="W58" s="64"/>
      <c r="X58" s="64"/>
      <c r="Y58" s="64"/>
      <c r="Z58" s="65">
        <v>8</v>
      </c>
      <c r="AA58" s="68">
        <v>3</v>
      </c>
      <c r="AB58" s="63"/>
      <c r="AC58" s="66"/>
      <c r="AD58" s="66"/>
      <c r="AE58" s="66"/>
      <c r="AF58" s="69">
        <v>16</v>
      </c>
    </row>
    <row r="59" spans="1:36" s="70" customFormat="1" ht="24.9" customHeight="1">
      <c r="A59" s="88">
        <v>23</v>
      </c>
      <c r="B59" s="89" t="s">
        <v>49</v>
      </c>
      <c r="C59" s="91">
        <f t="shared" si="23"/>
        <v>0</v>
      </c>
      <c r="D59" s="92">
        <f t="shared" si="24"/>
        <v>0</v>
      </c>
      <c r="E59" s="93">
        <f t="shared" si="25"/>
        <v>0</v>
      </c>
      <c r="F59" s="93">
        <f t="shared" si="25"/>
        <v>0</v>
      </c>
      <c r="G59" s="93">
        <f t="shared" si="25"/>
        <v>0</v>
      </c>
      <c r="H59" s="94">
        <f t="shared" si="25"/>
        <v>0</v>
      </c>
      <c r="I59" s="62"/>
      <c r="J59" s="63"/>
      <c r="K59" s="64"/>
      <c r="L59" s="64"/>
      <c r="M59" s="64"/>
      <c r="N59" s="65"/>
      <c r="O59" s="62"/>
      <c r="P59" s="63"/>
      <c r="Q59" s="66"/>
      <c r="R59" s="66"/>
      <c r="S59" s="66"/>
      <c r="T59" s="67"/>
      <c r="U59" s="62"/>
      <c r="V59" s="63"/>
      <c r="W59" s="64"/>
      <c r="X59" s="64"/>
      <c r="Y59" s="64"/>
      <c r="Z59" s="65"/>
      <c r="AA59" s="68">
        <v>9</v>
      </c>
      <c r="AB59" s="63"/>
      <c r="AC59" s="66"/>
      <c r="AD59" s="66"/>
      <c r="AE59" s="66"/>
      <c r="AF59" s="69"/>
    </row>
    <row r="60" spans="1:36" s="70" customFormat="1" ht="24.9" customHeight="1">
      <c r="A60" s="88">
        <v>24</v>
      </c>
      <c r="B60" s="89" t="s">
        <v>50</v>
      </c>
      <c r="C60" s="91">
        <f t="shared" si="23"/>
        <v>1</v>
      </c>
      <c r="D60" s="92">
        <f t="shared" si="24"/>
        <v>20</v>
      </c>
      <c r="E60" s="93">
        <f t="shared" si="25"/>
        <v>10</v>
      </c>
      <c r="F60" s="93">
        <f t="shared" si="25"/>
        <v>0</v>
      </c>
      <c r="G60" s="93">
        <f t="shared" si="25"/>
        <v>0</v>
      </c>
      <c r="H60" s="94">
        <f t="shared" si="25"/>
        <v>10</v>
      </c>
      <c r="I60" s="62"/>
      <c r="J60" s="63"/>
      <c r="K60" s="64"/>
      <c r="L60" s="64"/>
      <c r="M60" s="64"/>
      <c r="N60" s="65"/>
      <c r="O60" s="62"/>
      <c r="P60" s="63"/>
      <c r="Q60" s="66"/>
      <c r="R60" s="66"/>
      <c r="S60" s="66"/>
      <c r="T60" s="67"/>
      <c r="U60" s="62">
        <f>3</f>
        <v>3</v>
      </c>
      <c r="V60" s="63" t="s">
        <v>13</v>
      </c>
      <c r="W60" s="64">
        <v>10</v>
      </c>
      <c r="X60" s="64"/>
      <c r="Y60" s="64"/>
      <c r="Z60" s="65">
        <v>10</v>
      </c>
      <c r="AA60" s="68"/>
      <c r="AB60" s="63"/>
      <c r="AC60" s="66"/>
      <c r="AD60" s="66"/>
      <c r="AE60" s="66"/>
      <c r="AF60" s="69"/>
    </row>
    <row r="61" spans="1:36" s="70" customFormat="1" ht="24.9" customHeight="1">
      <c r="A61" s="88">
        <v>25</v>
      </c>
      <c r="B61" s="89" t="s">
        <v>59</v>
      </c>
      <c r="C61" s="91">
        <f t="shared" si="23"/>
        <v>0</v>
      </c>
      <c r="D61" s="92">
        <f t="shared" si="24"/>
        <v>20</v>
      </c>
      <c r="E61" s="93">
        <f t="shared" si="25"/>
        <v>10</v>
      </c>
      <c r="F61" s="93">
        <f t="shared" si="25"/>
        <v>0</v>
      </c>
      <c r="G61" s="93">
        <f t="shared" si="25"/>
        <v>10</v>
      </c>
      <c r="H61" s="94">
        <f t="shared" si="25"/>
        <v>0</v>
      </c>
      <c r="I61" s="62"/>
      <c r="J61" s="63"/>
      <c r="K61" s="64"/>
      <c r="L61" s="64"/>
      <c r="M61" s="64"/>
      <c r="N61" s="65"/>
      <c r="O61" s="62"/>
      <c r="P61" s="63"/>
      <c r="Q61" s="66"/>
      <c r="R61" s="66"/>
      <c r="S61" s="66"/>
      <c r="T61" s="67"/>
      <c r="U61" s="62"/>
      <c r="V61" s="63"/>
      <c r="W61" s="64"/>
      <c r="X61" s="64"/>
      <c r="Y61" s="64"/>
      <c r="Z61" s="65"/>
      <c r="AA61" s="68">
        <v>2</v>
      </c>
      <c r="AB61" s="63"/>
      <c r="AC61" s="66">
        <v>10</v>
      </c>
      <c r="AD61" s="66"/>
      <c r="AE61" s="66">
        <v>10</v>
      </c>
      <c r="AF61" s="69"/>
    </row>
    <row r="62" spans="1:36" s="70" customFormat="1" ht="24.9" customHeight="1">
      <c r="A62" s="88">
        <v>26</v>
      </c>
      <c r="B62" s="89" t="s">
        <v>60</v>
      </c>
      <c r="C62" s="91">
        <f t="shared" si="23"/>
        <v>1</v>
      </c>
      <c r="D62" s="92">
        <f t="shared" si="24"/>
        <v>20</v>
      </c>
      <c r="E62" s="93">
        <f t="shared" si="25"/>
        <v>10</v>
      </c>
      <c r="F62" s="93">
        <f t="shared" si="25"/>
        <v>0</v>
      </c>
      <c r="G62" s="93">
        <f t="shared" si="25"/>
        <v>10</v>
      </c>
      <c r="H62" s="94">
        <f t="shared" si="25"/>
        <v>0</v>
      </c>
      <c r="I62" s="62"/>
      <c r="J62" s="63"/>
      <c r="K62" s="64"/>
      <c r="L62" s="64"/>
      <c r="M62" s="64"/>
      <c r="N62" s="65"/>
      <c r="O62" s="62"/>
      <c r="P62" s="63"/>
      <c r="Q62" s="66"/>
      <c r="R62" s="66"/>
      <c r="S62" s="66"/>
      <c r="T62" s="67"/>
      <c r="U62" s="62"/>
      <c r="V62" s="63"/>
      <c r="W62" s="64"/>
      <c r="X62" s="64"/>
      <c r="Y62" s="64"/>
      <c r="Z62" s="65"/>
      <c r="AA62" s="68">
        <v>2</v>
      </c>
      <c r="AB62" s="63" t="s">
        <v>13</v>
      </c>
      <c r="AC62" s="66">
        <v>10</v>
      </c>
      <c r="AD62" s="66"/>
      <c r="AE62" s="66">
        <v>10</v>
      </c>
      <c r="AF62" s="69"/>
    </row>
    <row r="63" spans="1:36" s="70" customFormat="1" ht="24.9" customHeight="1">
      <c r="A63" s="88">
        <v>27</v>
      </c>
      <c r="B63" s="89" t="s">
        <v>61</v>
      </c>
      <c r="C63" s="91">
        <f t="shared" si="23"/>
        <v>1</v>
      </c>
      <c r="D63" s="92">
        <f t="shared" si="24"/>
        <v>30</v>
      </c>
      <c r="E63" s="93">
        <f>SUM(K63,Q63,W63,AC63)</f>
        <v>10</v>
      </c>
      <c r="F63" s="93">
        <f>SUM(L63,R63,X63,AD63)</f>
        <v>0</v>
      </c>
      <c r="G63" s="93">
        <f>SUM(M63,S63,Y63,AE63)</f>
        <v>10</v>
      </c>
      <c r="H63" s="94">
        <f>SUM(N63,T63,Z63,AF63)</f>
        <v>10</v>
      </c>
      <c r="I63" s="62"/>
      <c r="J63" s="63"/>
      <c r="K63" s="64"/>
      <c r="L63" s="64"/>
      <c r="M63" s="64"/>
      <c r="N63" s="65"/>
      <c r="O63" s="62"/>
      <c r="P63" s="63"/>
      <c r="Q63" s="66"/>
      <c r="R63" s="66"/>
      <c r="S63" s="66"/>
      <c r="T63" s="67"/>
      <c r="U63" s="62"/>
      <c r="V63" s="63"/>
      <c r="W63" s="64"/>
      <c r="X63" s="64"/>
      <c r="Y63" s="64"/>
      <c r="Z63" s="65"/>
      <c r="AA63" s="68">
        <v>4</v>
      </c>
      <c r="AB63" s="63" t="s">
        <v>13</v>
      </c>
      <c r="AC63" s="66">
        <v>10</v>
      </c>
      <c r="AD63" s="66"/>
      <c r="AE63" s="66">
        <v>10</v>
      </c>
      <c r="AF63" s="69">
        <v>10</v>
      </c>
    </row>
    <row r="64" spans="1:36" s="70" customFormat="1" ht="24.9" customHeight="1">
      <c r="A64" s="88">
        <v>28</v>
      </c>
      <c r="B64" s="89" t="s">
        <v>55</v>
      </c>
      <c r="C64" s="91">
        <f t="shared" si="23"/>
        <v>0</v>
      </c>
      <c r="D64" s="92">
        <f t="shared" si="24"/>
        <v>32</v>
      </c>
      <c r="E64" s="93">
        <f t="shared" si="25"/>
        <v>16</v>
      </c>
      <c r="F64" s="93">
        <f t="shared" si="25"/>
        <v>0</v>
      </c>
      <c r="G64" s="93">
        <f t="shared" si="25"/>
        <v>16</v>
      </c>
      <c r="H64" s="94">
        <f t="shared" si="25"/>
        <v>0</v>
      </c>
      <c r="I64" s="62"/>
      <c r="J64" s="63"/>
      <c r="K64" s="64"/>
      <c r="L64" s="64"/>
      <c r="M64" s="64"/>
      <c r="N64" s="65"/>
      <c r="O64" s="62"/>
      <c r="P64" s="63"/>
      <c r="Q64" s="66"/>
      <c r="R64" s="66"/>
      <c r="S64" s="66"/>
      <c r="T64" s="67"/>
      <c r="U64" s="62"/>
      <c r="V64" s="63"/>
      <c r="W64" s="64"/>
      <c r="X64" s="64"/>
      <c r="Y64" s="64"/>
      <c r="Z64" s="65"/>
      <c r="AA64" s="68">
        <v>4</v>
      </c>
      <c r="AB64" s="63"/>
      <c r="AC64" s="66">
        <v>16</v>
      </c>
      <c r="AD64" s="66"/>
      <c r="AE64" s="66">
        <v>16</v>
      </c>
      <c r="AF64" s="69"/>
    </row>
    <row r="65" spans="1:32" s="70" customFormat="1" ht="24.9" customHeight="1">
      <c r="A65" s="96"/>
      <c r="B65" s="97" t="s">
        <v>62</v>
      </c>
      <c r="C65" s="98">
        <f t="shared" ref="C65:I65" si="26">SUM(C57:C64)</f>
        <v>3</v>
      </c>
      <c r="D65" s="99">
        <f t="shared" si="26"/>
        <v>166</v>
      </c>
      <c r="E65" s="100">
        <f t="shared" si="26"/>
        <v>56</v>
      </c>
      <c r="F65" s="100">
        <f t="shared" si="26"/>
        <v>0</v>
      </c>
      <c r="G65" s="100">
        <f t="shared" si="26"/>
        <v>46</v>
      </c>
      <c r="H65" s="101">
        <f t="shared" si="26"/>
        <v>64</v>
      </c>
      <c r="I65" s="102">
        <f t="shared" si="26"/>
        <v>0</v>
      </c>
      <c r="J65" s="103">
        <f>COUNTA(J57:J64)</f>
        <v>0</v>
      </c>
      <c r="K65" s="104" t="str">
        <f>TEXT(SUM(K57:K64),0)</f>
        <v>0</v>
      </c>
      <c r="L65" s="104" t="str">
        <f>TEXT(SUM(L57:L64),0)</f>
        <v>0</v>
      </c>
      <c r="M65" s="104" t="str">
        <f>TEXT(SUM(M57:M64),0)</f>
        <v>0</v>
      </c>
      <c r="N65" s="104" t="str">
        <f>TEXT(SUM(N57:N64),0)</f>
        <v>0</v>
      </c>
      <c r="O65" s="105">
        <f>SUM(O57:O64)</f>
        <v>0</v>
      </c>
      <c r="P65" s="103">
        <f>COUNTA(P57:P64)</f>
        <v>0</v>
      </c>
      <c r="Q65" s="106" t="str">
        <f>TEXT(SUM(Q57:Q64),0)</f>
        <v>0</v>
      </c>
      <c r="R65" s="107" t="str">
        <f>TEXT(SUM(R57:R64),0)</f>
        <v>0</v>
      </c>
      <c r="S65" s="107" t="str">
        <f>TEXT(SUM(S57:S64),0)</f>
        <v>0</v>
      </c>
      <c r="T65" s="108" t="str">
        <f>TEXT(SUM(T57:T64),0)</f>
        <v>0</v>
      </c>
      <c r="U65" s="105">
        <f>SUM(U57:U64)</f>
        <v>11</v>
      </c>
      <c r="V65" s="103">
        <f>COUNTA(V57:V64)</f>
        <v>1</v>
      </c>
      <c r="W65" s="109" t="str">
        <f>TEXT(SUM(W57:W64),0)</f>
        <v>10</v>
      </c>
      <c r="X65" s="110" t="str">
        <f>TEXT(SUM(X57:X64),0)</f>
        <v>0</v>
      </c>
      <c r="Y65" s="110" t="str">
        <f>TEXT(SUM(Y57:Y64),0)</f>
        <v>0</v>
      </c>
      <c r="Z65" s="111" t="str">
        <f>TEXT(SUM(Z57:Z64),0)</f>
        <v>38</v>
      </c>
      <c r="AA65" s="105">
        <f>SUM(AA57:AA64)</f>
        <v>24</v>
      </c>
      <c r="AB65" s="103">
        <f>COUNTA(AB57:AB64)</f>
        <v>2</v>
      </c>
      <c r="AC65" s="106" t="str">
        <f>TEXT(SUM(AC57:AC64),0)</f>
        <v>46</v>
      </c>
      <c r="AD65" s="107" t="str">
        <f>TEXT(SUM(AD57:AD64),0)</f>
        <v>0</v>
      </c>
      <c r="AE65" s="107" t="str">
        <f>TEXT(SUM(AE57:AE64),0)</f>
        <v>46</v>
      </c>
      <c r="AF65" s="112" t="str">
        <f>TEXT(SUM(AF57:AF64),0)</f>
        <v>26</v>
      </c>
    </row>
    <row r="66" spans="1:32" s="8" customFormat="1" ht="9.9" customHeight="1">
      <c r="A66" s="114"/>
      <c r="B66" s="115"/>
      <c r="C66" s="116"/>
      <c r="D66" s="116"/>
      <c r="E66" s="116"/>
      <c r="F66" s="116"/>
      <c r="G66" s="116"/>
      <c r="H66" s="116"/>
      <c r="I66" s="117"/>
      <c r="J66" s="117"/>
      <c r="K66" s="118"/>
      <c r="L66" s="118"/>
      <c r="M66" s="118"/>
      <c r="N66" s="118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9"/>
      <c r="AB66" s="115"/>
      <c r="AC66" s="117"/>
      <c r="AD66" s="116"/>
      <c r="AE66" s="116"/>
      <c r="AF66" s="156"/>
    </row>
    <row r="67" spans="1:32" ht="20.100000000000001" customHeight="1">
      <c r="A67" s="225" t="s">
        <v>63</v>
      </c>
      <c r="B67" s="226"/>
      <c r="C67" s="122"/>
      <c r="D67" s="123"/>
      <c r="E67" s="124" t="s">
        <v>18</v>
      </c>
      <c r="F67" s="124" t="s">
        <v>19</v>
      </c>
      <c r="G67" s="124" t="s">
        <v>20</v>
      </c>
      <c r="H67" s="125" t="s">
        <v>21</v>
      </c>
      <c r="I67" s="126"/>
      <c r="J67" s="127"/>
      <c r="K67" s="124" t="s">
        <v>18</v>
      </c>
      <c r="L67" s="124" t="s">
        <v>19</v>
      </c>
      <c r="M67" s="124" t="s">
        <v>20</v>
      </c>
      <c r="N67" s="125" t="s">
        <v>21</v>
      </c>
      <c r="O67" s="128"/>
      <c r="P67" s="127"/>
      <c r="Q67" s="124" t="s">
        <v>18</v>
      </c>
      <c r="R67" s="124" t="s">
        <v>19</v>
      </c>
      <c r="S67" s="124" t="s">
        <v>20</v>
      </c>
      <c r="T67" s="125" t="s">
        <v>21</v>
      </c>
      <c r="U67" s="126"/>
      <c r="V67" s="127"/>
      <c r="W67" s="124" t="s">
        <v>18</v>
      </c>
      <c r="X67" s="124" t="s">
        <v>19</v>
      </c>
      <c r="Y67" s="124" t="s">
        <v>20</v>
      </c>
      <c r="Z67" s="129" t="s">
        <v>21</v>
      </c>
      <c r="AA67" s="126"/>
      <c r="AB67" s="127"/>
      <c r="AC67" s="124" t="s">
        <v>18</v>
      </c>
      <c r="AD67" s="124" t="s">
        <v>19</v>
      </c>
      <c r="AE67" s="124" t="s">
        <v>20</v>
      </c>
      <c r="AF67" s="130" t="s">
        <v>21</v>
      </c>
    </row>
    <row r="68" spans="1:32" ht="45" customHeight="1" thickBot="1">
      <c r="A68" s="227"/>
      <c r="B68" s="228"/>
      <c r="C68" s="131">
        <f t="shared" ref="C68:H68" si="27">C65+C37</f>
        <v>10</v>
      </c>
      <c r="D68" s="132">
        <f t="shared" si="27"/>
        <v>570</v>
      </c>
      <c r="E68" s="133">
        <f t="shared" si="27"/>
        <v>264</v>
      </c>
      <c r="F68" s="133">
        <f t="shared" si="27"/>
        <v>58</v>
      </c>
      <c r="G68" s="133">
        <f t="shared" si="27"/>
        <v>142</v>
      </c>
      <c r="H68" s="134">
        <f t="shared" si="27"/>
        <v>106</v>
      </c>
      <c r="I68" s="135">
        <f>I37+I65</f>
        <v>22</v>
      </c>
      <c r="J68" s="136">
        <f>J37+J65</f>
        <v>3</v>
      </c>
      <c r="K68" s="133">
        <f>VALUE(K37)+VALUE(K65)</f>
        <v>92</v>
      </c>
      <c r="L68" s="133">
        <f>VALUE(L37)+VALUE(L65)</f>
        <v>10</v>
      </c>
      <c r="M68" s="133">
        <f>VALUE(M37)+VALUE(M65)</f>
        <v>32</v>
      </c>
      <c r="N68" s="134">
        <f>VALUE(N37)+VALUE(N65)</f>
        <v>12</v>
      </c>
      <c r="O68" s="137">
        <f>O37+O65</f>
        <v>22</v>
      </c>
      <c r="P68" s="136">
        <f>P37+P65</f>
        <v>3</v>
      </c>
      <c r="Q68" s="133">
        <f>VALUE(Q37)+VALUE(Q65)</f>
        <v>68</v>
      </c>
      <c r="R68" s="133">
        <f>VALUE(R37)+VALUE(R65)</f>
        <v>30</v>
      </c>
      <c r="S68" s="133">
        <f>VALUE(S37)+VALUE(S65)</f>
        <v>36</v>
      </c>
      <c r="T68" s="134">
        <f>VALUE(T37)+VALUE(T65)</f>
        <v>18</v>
      </c>
      <c r="U68" s="138">
        <f>U37+U65</f>
        <v>22</v>
      </c>
      <c r="V68" s="136">
        <f>V37+V65</f>
        <v>2</v>
      </c>
      <c r="W68" s="133">
        <f>VALUE(W37)+VALUE(W65)</f>
        <v>58</v>
      </c>
      <c r="X68" s="133">
        <f>VALUE(X37)+VALUE(X65)</f>
        <v>18</v>
      </c>
      <c r="Y68" s="133">
        <f>VALUE(Y37)+VALUE(Y65)</f>
        <v>28</v>
      </c>
      <c r="Z68" s="134">
        <f>VALUE(Z37)+VALUE(Z65)</f>
        <v>50</v>
      </c>
      <c r="AA68" s="138">
        <f>AA37+AA65</f>
        <v>24</v>
      </c>
      <c r="AB68" s="136">
        <f>AB37+AB65</f>
        <v>2</v>
      </c>
      <c r="AC68" s="133">
        <f>VALUE(AC37)+VALUE(AC65)</f>
        <v>46</v>
      </c>
      <c r="AD68" s="133">
        <f>VALUE(AD37)+VALUE(AD65)</f>
        <v>0</v>
      </c>
      <c r="AE68" s="133">
        <f>VALUE(AE37)+VALUE(AE65)</f>
        <v>46</v>
      </c>
      <c r="AF68" s="139">
        <f>VALUE(AF37)+VALUE(AF65)</f>
        <v>26</v>
      </c>
    </row>
    <row r="69" spans="1:32" s="56" customFormat="1" ht="20.100000000000001" customHeight="1" thickBot="1">
      <c r="A69" s="140"/>
      <c r="B69" s="141"/>
      <c r="C69" s="141"/>
      <c r="D69" s="141" t="s">
        <v>45</v>
      </c>
      <c r="E69" s="141"/>
      <c r="F69" s="141"/>
      <c r="G69" s="141"/>
      <c r="H69" s="141"/>
      <c r="I69" s="141"/>
      <c r="J69" s="141"/>
      <c r="K69" s="142"/>
      <c r="L69" s="143">
        <f>VALUE(K68)+VALUE(L68)+VALUE(M68)+VALUE(N68)</f>
        <v>146</v>
      </c>
      <c r="M69" s="144"/>
      <c r="N69" s="145"/>
      <c r="O69" s="146"/>
      <c r="P69" s="141"/>
      <c r="Q69" s="142"/>
      <c r="R69" s="143">
        <f>VALUE(Q68)+VALUE(R68)+VALUE(S68)+VALUE(T68)</f>
        <v>152</v>
      </c>
      <c r="S69" s="144"/>
      <c r="T69" s="145"/>
      <c r="U69" s="146"/>
      <c r="V69" s="141"/>
      <c r="W69" s="142"/>
      <c r="X69" s="143">
        <f>VALUE(W68)+VALUE(X68)+VALUE(Y68)+VALUE(Z68)</f>
        <v>154</v>
      </c>
      <c r="Y69" s="144"/>
      <c r="Z69" s="145"/>
      <c r="AA69" s="146"/>
      <c r="AB69" s="141"/>
      <c r="AC69" s="142"/>
      <c r="AD69" s="144">
        <f>VALUE(AC68)+VALUE(AD68)+VALUE(AE68)+VALUE(AF68)</f>
        <v>118</v>
      </c>
      <c r="AE69" s="144"/>
      <c r="AF69" s="147"/>
    </row>
    <row r="70" spans="1:32" ht="9.9" customHeight="1" thickBot="1">
      <c r="A70" s="148"/>
      <c r="B70" s="149"/>
      <c r="C70" s="150"/>
      <c r="D70" s="150"/>
      <c r="E70" s="150"/>
      <c r="F70" s="150"/>
      <c r="G70" s="150"/>
      <c r="H70" s="150"/>
      <c r="I70" s="151"/>
      <c r="J70" s="151"/>
      <c r="K70" s="152"/>
      <c r="L70" s="152"/>
      <c r="M70" s="152"/>
      <c r="N70" s="152"/>
      <c r="O70" s="151"/>
      <c r="P70" s="151"/>
      <c r="Q70" s="151"/>
      <c r="R70" s="151"/>
      <c r="S70" s="151"/>
      <c r="T70" s="151"/>
      <c r="U70" s="151"/>
      <c r="V70" s="151"/>
      <c r="W70" s="151"/>
      <c r="X70" s="151"/>
      <c r="Y70" s="151"/>
      <c r="Z70" s="151"/>
      <c r="AA70" s="158"/>
      <c r="AB70" s="149"/>
      <c r="AC70" s="151"/>
      <c r="AD70" s="150"/>
      <c r="AE70" s="150"/>
      <c r="AF70" s="159"/>
    </row>
    <row r="71" spans="1:32" s="56" customFormat="1" ht="30" customHeight="1">
      <c r="A71" s="155" t="s">
        <v>64</v>
      </c>
      <c r="B71" s="52"/>
      <c r="C71" s="52"/>
      <c r="D71" s="52"/>
      <c r="E71" s="52"/>
      <c r="F71" s="52"/>
      <c r="G71" s="52"/>
      <c r="H71" s="52"/>
      <c r="I71" s="53"/>
      <c r="J71" s="53"/>
      <c r="K71" s="53"/>
      <c r="L71" s="53"/>
      <c r="M71" s="53"/>
      <c r="N71" s="53"/>
      <c r="O71" s="53"/>
      <c r="P71" s="54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5"/>
    </row>
    <row r="72" spans="1:32" s="70" customFormat="1" ht="24.9" customHeight="1">
      <c r="A72" s="88">
        <v>21</v>
      </c>
      <c r="B72" s="89" t="s">
        <v>47</v>
      </c>
      <c r="C72" s="91">
        <f t="shared" ref="C72:C79" si="28">IF(J72="E",1,0)+IF(P72="E",1,0)+IF(V72="E",1,0)+IF(AB72="E",1,0)</f>
        <v>0</v>
      </c>
      <c r="D72" s="92">
        <f t="shared" ref="D72:D79" si="29">SUM(E72:H72)</f>
        <v>20</v>
      </c>
      <c r="E72" s="93">
        <f t="shared" ref="E72:H79" si="30">SUM(K72,Q72,W72,AC72)</f>
        <v>0</v>
      </c>
      <c r="F72" s="93">
        <f t="shared" si="30"/>
        <v>0</v>
      </c>
      <c r="G72" s="93">
        <f t="shared" si="30"/>
        <v>0</v>
      </c>
      <c r="H72" s="94">
        <f t="shared" si="30"/>
        <v>20</v>
      </c>
      <c r="I72" s="62"/>
      <c r="J72" s="63"/>
      <c r="K72" s="64"/>
      <c r="L72" s="64"/>
      <c r="M72" s="64"/>
      <c r="N72" s="65"/>
      <c r="O72" s="62"/>
      <c r="P72" s="63"/>
      <c r="Q72" s="66"/>
      <c r="R72" s="66"/>
      <c r="S72" s="66"/>
      <c r="T72" s="67"/>
      <c r="U72" s="62">
        <v>4</v>
      </c>
      <c r="V72" s="63"/>
      <c r="W72" s="64"/>
      <c r="X72" s="64"/>
      <c r="Y72" s="64"/>
      <c r="Z72" s="65">
        <v>20</v>
      </c>
      <c r="AA72" s="68"/>
      <c r="AB72" s="63"/>
      <c r="AC72" s="66"/>
      <c r="AD72" s="66"/>
      <c r="AE72" s="66"/>
      <c r="AF72" s="69"/>
    </row>
    <row r="73" spans="1:32" s="70" customFormat="1" ht="24.9" customHeight="1">
      <c r="A73" s="88">
        <v>22</v>
      </c>
      <c r="B73" s="89" t="s">
        <v>48</v>
      </c>
      <c r="C73" s="91">
        <f t="shared" si="28"/>
        <v>0</v>
      </c>
      <c r="D73" s="92">
        <f t="shared" si="29"/>
        <v>24</v>
      </c>
      <c r="E73" s="93">
        <f t="shared" si="30"/>
        <v>0</v>
      </c>
      <c r="F73" s="93">
        <f t="shared" si="30"/>
        <v>0</v>
      </c>
      <c r="G73" s="93">
        <f t="shared" si="30"/>
        <v>0</v>
      </c>
      <c r="H73" s="94">
        <f t="shared" si="30"/>
        <v>24</v>
      </c>
      <c r="I73" s="62"/>
      <c r="J73" s="63"/>
      <c r="K73" s="64"/>
      <c r="L73" s="64"/>
      <c r="M73" s="64"/>
      <c r="N73" s="65"/>
      <c r="O73" s="62"/>
      <c r="P73" s="63"/>
      <c r="Q73" s="66"/>
      <c r="R73" s="66"/>
      <c r="S73" s="66"/>
      <c r="T73" s="67"/>
      <c r="U73" s="62">
        <v>4</v>
      </c>
      <c r="V73" s="63"/>
      <c r="W73" s="64"/>
      <c r="X73" s="64"/>
      <c r="Y73" s="64"/>
      <c r="Z73" s="65">
        <v>8</v>
      </c>
      <c r="AA73" s="68">
        <v>3</v>
      </c>
      <c r="AB73" s="63"/>
      <c r="AC73" s="66"/>
      <c r="AD73" s="66"/>
      <c r="AE73" s="66"/>
      <c r="AF73" s="69">
        <v>16</v>
      </c>
    </row>
    <row r="74" spans="1:32" s="70" customFormat="1" ht="24.9" customHeight="1">
      <c r="A74" s="88">
        <v>23</v>
      </c>
      <c r="B74" s="89" t="s">
        <v>49</v>
      </c>
      <c r="C74" s="91">
        <f t="shared" si="28"/>
        <v>0</v>
      </c>
      <c r="D74" s="92">
        <f t="shared" si="29"/>
        <v>0</v>
      </c>
      <c r="E74" s="93">
        <f t="shared" si="30"/>
        <v>0</v>
      </c>
      <c r="F74" s="93">
        <f t="shared" si="30"/>
        <v>0</v>
      </c>
      <c r="G74" s="93">
        <f t="shared" si="30"/>
        <v>0</v>
      </c>
      <c r="H74" s="94">
        <f t="shared" si="30"/>
        <v>0</v>
      </c>
      <c r="I74" s="62"/>
      <c r="J74" s="63"/>
      <c r="K74" s="64"/>
      <c r="L74" s="64"/>
      <c r="M74" s="64"/>
      <c r="N74" s="65"/>
      <c r="O74" s="62"/>
      <c r="P74" s="63"/>
      <c r="Q74" s="66"/>
      <c r="R74" s="66"/>
      <c r="S74" s="66"/>
      <c r="T74" s="67"/>
      <c r="U74" s="62"/>
      <c r="V74" s="63"/>
      <c r="W74" s="64"/>
      <c r="X74" s="64"/>
      <c r="Y74" s="64"/>
      <c r="Z74" s="65"/>
      <c r="AA74" s="68">
        <v>9</v>
      </c>
      <c r="AB74" s="63"/>
      <c r="AC74" s="66"/>
      <c r="AD74" s="66"/>
      <c r="AE74" s="66"/>
      <c r="AF74" s="69"/>
    </row>
    <row r="75" spans="1:32" s="70" customFormat="1" ht="24.9" customHeight="1">
      <c r="A75" s="88">
        <v>24</v>
      </c>
      <c r="B75" s="89" t="s">
        <v>65</v>
      </c>
      <c r="C75" s="91">
        <f t="shared" si="28"/>
        <v>1</v>
      </c>
      <c r="D75" s="92">
        <f t="shared" si="29"/>
        <v>20</v>
      </c>
      <c r="E75" s="93">
        <f t="shared" si="30"/>
        <v>10</v>
      </c>
      <c r="F75" s="93">
        <f t="shared" si="30"/>
        <v>0</v>
      </c>
      <c r="G75" s="93">
        <f t="shared" si="30"/>
        <v>10</v>
      </c>
      <c r="H75" s="94">
        <f t="shared" si="30"/>
        <v>0</v>
      </c>
      <c r="I75" s="62"/>
      <c r="J75" s="63"/>
      <c r="K75" s="64"/>
      <c r="L75" s="64"/>
      <c r="M75" s="64"/>
      <c r="N75" s="65"/>
      <c r="O75" s="62"/>
      <c r="P75" s="63"/>
      <c r="Q75" s="66"/>
      <c r="R75" s="66"/>
      <c r="S75" s="66"/>
      <c r="T75" s="67"/>
      <c r="U75" s="62">
        <f>3</f>
        <v>3</v>
      </c>
      <c r="V75" s="63" t="s">
        <v>13</v>
      </c>
      <c r="W75" s="64">
        <v>10</v>
      </c>
      <c r="X75" s="64"/>
      <c r="Y75" s="64">
        <v>10</v>
      </c>
      <c r="Z75" s="65"/>
      <c r="AA75" s="68"/>
      <c r="AB75" s="63"/>
      <c r="AC75" s="66"/>
      <c r="AD75" s="66"/>
      <c r="AE75" s="66"/>
      <c r="AF75" s="69"/>
    </row>
    <row r="76" spans="1:32" s="70" customFormat="1" ht="24.9" customHeight="1">
      <c r="A76" s="88">
        <v>25</v>
      </c>
      <c r="B76" s="89" t="s">
        <v>66</v>
      </c>
      <c r="C76" s="91">
        <f t="shared" si="28"/>
        <v>1</v>
      </c>
      <c r="D76" s="92">
        <f t="shared" si="29"/>
        <v>20</v>
      </c>
      <c r="E76" s="93">
        <f t="shared" si="30"/>
        <v>10</v>
      </c>
      <c r="F76" s="93">
        <f t="shared" si="30"/>
        <v>0</v>
      </c>
      <c r="G76" s="93">
        <f t="shared" si="30"/>
        <v>10</v>
      </c>
      <c r="H76" s="94">
        <f t="shared" si="30"/>
        <v>0</v>
      </c>
      <c r="I76" s="62"/>
      <c r="J76" s="63"/>
      <c r="K76" s="64"/>
      <c r="L76" s="64"/>
      <c r="M76" s="64"/>
      <c r="N76" s="65"/>
      <c r="O76" s="62"/>
      <c r="P76" s="63"/>
      <c r="Q76" s="66"/>
      <c r="R76" s="66"/>
      <c r="S76" s="66"/>
      <c r="T76" s="67"/>
      <c r="U76" s="62"/>
      <c r="V76" s="63"/>
      <c r="W76" s="64"/>
      <c r="X76" s="64"/>
      <c r="Y76" s="64"/>
      <c r="Z76" s="65"/>
      <c r="AA76" s="68">
        <v>2</v>
      </c>
      <c r="AB76" s="63" t="s">
        <v>13</v>
      </c>
      <c r="AC76" s="66">
        <v>10</v>
      </c>
      <c r="AD76" s="66"/>
      <c r="AE76" s="66">
        <v>10</v>
      </c>
      <c r="AF76" s="69"/>
    </row>
    <row r="77" spans="1:32" s="70" customFormat="1" ht="24.9" customHeight="1">
      <c r="A77" s="88">
        <v>26</v>
      </c>
      <c r="B77" s="89" t="s">
        <v>67</v>
      </c>
      <c r="C77" s="91">
        <f t="shared" si="28"/>
        <v>0</v>
      </c>
      <c r="D77" s="92">
        <f t="shared" si="29"/>
        <v>20</v>
      </c>
      <c r="E77" s="93">
        <f t="shared" si="30"/>
        <v>10</v>
      </c>
      <c r="F77" s="93">
        <f t="shared" si="30"/>
        <v>0</v>
      </c>
      <c r="G77" s="93">
        <f t="shared" si="30"/>
        <v>10</v>
      </c>
      <c r="H77" s="94">
        <f t="shared" si="30"/>
        <v>0</v>
      </c>
      <c r="I77" s="62"/>
      <c r="J77" s="63"/>
      <c r="K77" s="64"/>
      <c r="L77" s="64"/>
      <c r="M77" s="64"/>
      <c r="N77" s="65"/>
      <c r="O77" s="62"/>
      <c r="P77" s="63"/>
      <c r="Q77" s="66"/>
      <c r="R77" s="66"/>
      <c r="S77" s="66"/>
      <c r="T77" s="67"/>
      <c r="U77" s="62"/>
      <c r="V77" s="63"/>
      <c r="W77" s="64"/>
      <c r="X77" s="64"/>
      <c r="Y77" s="64"/>
      <c r="Z77" s="65"/>
      <c r="AA77" s="68">
        <v>2</v>
      </c>
      <c r="AB77" s="63"/>
      <c r="AC77" s="66">
        <v>10</v>
      </c>
      <c r="AD77" s="66"/>
      <c r="AE77" s="66">
        <v>10</v>
      </c>
      <c r="AF77" s="69"/>
    </row>
    <row r="78" spans="1:32" s="70" customFormat="1" ht="24.9" customHeight="1">
      <c r="A78" s="88">
        <v>27</v>
      </c>
      <c r="B78" s="89" t="s">
        <v>68</v>
      </c>
      <c r="C78" s="91">
        <f t="shared" si="28"/>
        <v>1</v>
      </c>
      <c r="D78" s="92">
        <f t="shared" si="29"/>
        <v>30</v>
      </c>
      <c r="E78" s="93">
        <f t="shared" si="30"/>
        <v>20</v>
      </c>
      <c r="F78" s="93">
        <f t="shared" si="30"/>
        <v>0</v>
      </c>
      <c r="G78" s="93">
        <f t="shared" si="30"/>
        <v>10</v>
      </c>
      <c r="H78" s="94">
        <f t="shared" si="30"/>
        <v>0</v>
      </c>
      <c r="I78" s="62"/>
      <c r="J78" s="63"/>
      <c r="K78" s="64"/>
      <c r="L78" s="64"/>
      <c r="M78" s="64"/>
      <c r="N78" s="65"/>
      <c r="O78" s="62"/>
      <c r="P78" s="63"/>
      <c r="Q78" s="66"/>
      <c r="R78" s="66"/>
      <c r="S78" s="66"/>
      <c r="T78" s="67"/>
      <c r="U78" s="62"/>
      <c r="V78" s="63"/>
      <c r="W78" s="64"/>
      <c r="X78" s="64"/>
      <c r="Y78" s="64"/>
      <c r="Z78" s="65"/>
      <c r="AA78" s="68">
        <v>4</v>
      </c>
      <c r="AB78" s="63" t="s">
        <v>13</v>
      </c>
      <c r="AC78" s="66">
        <v>20</v>
      </c>
      <c r="AD78" s="66"/>
      <c r="AE78" s="66">
        <v>10</v>
      </c>
      <c r="AF78" s="69"/>
    </row>
    <row r="79" spans="1:32" s="70" customFormat="1" ht="24.9" customHeight="1">
      <c r="A79" s="88">
        <v>28</v>
      </c>
      <c r="B79" s="89" t="s">
        <v>55</v>
      </c>
      <c r="C79" s="91">
        <f t="shared" si="28"/>
        <v>0</v>
      </c>
      <c r="D79" s="92">
        <f t="shared" si="29"/>
        <v>32</v>
      </c>
      <c r="E79" s="93">
        <f t="shared" si="30"/>
        <v>16</v>
      </c>
      <c r="F79" s="93">
        <f t="shared" si="30"/>
        <v>0</v>
      </c>
      <c r="G79" s="93">
        <f t="shared" si="30"/>
        <v>16</v>
      </c>
      <c r="H79" s="94">
        <f t="shared" si="30"/>
        <v>0</v>
      </c>
      <c r="I79" s="62"/>
      <c r="J79" s="63"/>
      <c r="K79" s="64"/>
      <c r="L79" s="64"/>
      <c r="M79" s="64"/>
      <c r="N79" s="65"/>
      <c r="O79" s="62"/>
      <c r="P79" s="63"/>
      <c r="Q79" s="66"/>
      <c r="R79" s="66"/>
      <c r="S79" s="66"/>
      <c r="T79" s="67"/>
      <c r="U79" s="62"/>
      <c r="V79" s="63"/>
      <c r="W79" s="64"/>
      <c r="X79" s="64"/>
      <c r="Y79" s="64"/>
      <c r="Z79" s="65"/>
      <c r="AA79" s="68">
        <v>4</v>
      </c>
      <c r="AB79" s="63"/>
      <c r="AC79" s="66">
        <v>16</v>
      </c>
      <c r="AD79" s="66"/>
      <c r="AE79" s="66">
        <v>16</v>
      </c>
      <c r="AF79" s="69"/>
    </row>
    <row r="80" spans="1:32" s="70" customFormat="1" ht="24.9" customHeight="1">
      <c r="A80" s="96"/>
      <c r="B80" s="97" t="s">
        <v>69</v>
      </c>
      <c r="C80" s="98">
        <f t="shared" ref="C80:I80" si="31">SUM(C72:C79)</f>
        <v>3</v>
      </c>
      <c r="D80" s="99">
        <f t="shared" si="31"/>
        <v>166</v>
      </c>
      <c r="E80" s="100">
        <f t="shared" si="31"/>
        <v>66</v>
      </c>
      <c r="F80" s="100">
        <f t="shared" si="31"/>
        <v>0</v>
      </c>
      <c r="G80" s="100">
        <f t="shared" si="31"/>
        <v>56</v>
      </c>
      <c r="H80" s="101">
        <f t="shared" si="31"/>
        <v>44</v>
      </c>
      <c r="I80" s="102">
        <f t="shared" si="31"/>
        <v>0</v>
      </c>
      <c r="J80" s="103">
        <f>COUNTA(J72:J79)</f>
        <v>0</v>
      </c>
      <c r="K80" s="104" t="str">
        <f>TEXT(SUM(K72:K79),0)</f>
        <v>0</v>
      </c>
      <c r="L80" s="104" t="str">
        <f>TEXT(SUM(L72:L79),0)</f>
        <v>0</v>
      </c>
      <c r="M80" s="104" t="str">
        <f>TEXT(SUM(M72:M79),0)</f>
        <v>0</v>
      </c>
      <c r="N80" s="104" t="str">
        <f>TEXT(SUM(N72:N79),0)</f>
        <v>0</v>
      </c>
      <c r="O80" s="105">
        <f>SUM(O72:O79)</f>
        <v>0</v>
      </c>
      <c r="P80" s="103">
        <f>COUNTA(P72:P79)</f>
        <v>0</v>
      </c>
      <c r="Q80" s="106" t="str">
        <f>TEXT(SUM(Q72:Q79),0)</f>
        <v>0</v>
      </c>
      <c r="R80" s="107" t="str">
        <f>TEXT(SUM(R72:R79),0)</f>
        <v>0</v>
      </c>
      <c r="S80" s="107" t="str">
        <f>TEXT(SUM(S72:S79),0)</f>
        <v>0</v>
      </c>
      <c r="T80" s="108" t="str">
        <f>TEXT(SUM(T72:T79),0)</f>
        <v>0</v>
      </c>
      <c r="U80" s="105">
        <f>SUM(U72:U79)</f>
        <v>11</v>
      </c>
      <c r="V80" s="103">
        <f>COUNTA(V72:V79)</f>
        <v>1</v>
      </c>
      <c r="W80" s="109" t="str">
        <f>TEXT(SUM(W72:W79),0)</f>
        <v>10</v>
      </c>
      <c r="X80" s="110" t="str">
        <f>TEXT(SUM(X72:X79),0)</f>
        <v>0</v>
      </c>
      <c r="Y80" s="110" t="str">
        <f>TEXT(SUM(Y72:Y79),0)</f>
        <v>10</v>
      </c>
      <c r="Z80" s="111" t="str">
        <f>TEXT(SUM(Z72:Z79),0)</f>
        <v>28</v>
      </c>
      <c r="AA80" s="105">
        <f>SUM(AA72:AA79)</f>
        <v>24</v>
      </c>
      <c r="AB80" s="103">
        <f>COUNTA(AB72:AB79)</f>
        <v>2</v>
      </c>
      <c r="AC80" s="106" t="str">
        <f>TEXT(SUM(AC72:AC79),0)</f>
        <v>56</v>
      </c>
      <c r="AD80" s="107" t="str">
        <f>TEXT(SUM(AD72:AD79),0)</f>
        <v>0</v>
      </c>
      <c r="AE80" s="107" t="str">
        <f>TEXT(SUM(AE72:AE79),0)</f>
        <v>46</v>
      </c>
      <c r="AF80" s="112" t="str">
        <f>TEXT(SUM(AF72:AF79),0)</f>
        <v>16</v>
      </c>
    </row>
    <row r="81" spans="1:32" s="8" customFormat="1" ht="9.9" customHeight="1">
      <c r="A81" s="114"/>
      <c r="B81" s="115"/>
      <c r="C81" s="116"/>
      <c r="D81" s="116"/>
      <c r="E81" s="116"/>
      <c r="F81" s="116"/>
      <c r="G81" s="116"/>
      <c r="H81" s="116"/>
      <c r="I81" s="117"/>
      <c r="J81" s="117"/>
      <c r="K81" s="118"/>
      <c r="L81" s="118"/>
      <c r="M81" s="118"/>
      <c r="N81" s="118"/>
      <c r="O81" s="117"/>
      <c r="P81" s="117"/>
      <c r="Q81" s="117"/>
      <c r="R81" s="117"/>
      <c r="S81" s="117"/>
      <c r="T81" s="117"/>
      <c r="U81" s="117"/>
      <c r="V81" s="117"/>
      <c r="W81" s="117"/>
      <c r="X81" s="117"/>
      <c r="Y81" s="117"/>
      <c r="Z81" s="117"/>
      <c r="AA81" s="119"/>
      <c r="AB81" s="115"/>
      <c r="AC81" s="117"/>
      <c r="AD81" s="116"/>
      <c r="AE81" s="116"/>
      <c r="AF81" s="156"/>
    </row>
    <row r="82" spans="1:32" ht="20.100000000000001" customHeight="1">
      <c r="A82" s="210" t="s">
        <v>70</v>
      </c>
      <c r="B82" s="211"/>
      <c r="C82" s="122"/>
      <c r="D82" s="123"/>
      <c r="E82" s="124" t="s">
        <v>18</v>
      </c>
      <c r="F82" s="124" t="s">
        <v>19</v>
      </c>
      <c r="G82" s="124" t="s">
        <v>20</v>
      </c>
      <c r="H82" s="125" t="s">
        <v>21</v>
      </c>
      <c r="I82" s="126"/>
      <c r="J82" s="127"/>
      <c r="K82" s="124" t="s">
        <v>18</v>
      </c>
      <c r="L82" s="124" t="s">
        <v>19</v>
      </c>
      <c r="M82" s="124" t="s">
        <v>20</v>
      </c>
      <c r="N82" s="125" t="s">
        <v>21</v>
      </c>
      <c r="O82" s="128"/>
      <c r="P82" s="127"/>
      <c r="Q82" s="124" t="s">
        <v>18</v>
      </c>
      <c r="R82" s="124" t="s">
        <v>19</v>
      </c>
      <c r="S82" s="124" t="s">
        <v>20</v>
      </c>
      <c r="T82" s="125" t="s">
        <v>21</v>
      </c>
      <c r="U82" s="126"/>
      <c r="V82" s="127"/>
      <c r="W82" s="124" t="s">
        <v>18</v>
      </c>
      <c r="X82" s="124" t="s">
        <v>19</v>
      </c>
      <c r="Y82" s="124" t="s">
        <v>20</v>
      </c>
      <c r="Z82" s="129" t="s">
        <v>21</v>
      </c>
      <c r="AA82" s="126"/>
      <c r="AB82" s="127"/>
      <c r="AC82" s="124" t="s">
        <v>18</v>
      </c>
      <c r="AD82" s="124" t="s">
        <v>19</v>
      </c>
      <c r="AE82" s="124" t="s">
        <v>20</v>
      </c>
      <c r="AF82" s="130" t="s">
        <v>21</v>
      </c>
    </row>
    <row r="83" spans="1:32" ht="45" customHeight="1" thickBot="1">
      <c r="A83" s="212"/>
      <c r="B83" s="213"/>
      <c r="C83" s="131">
        <f>C80+C37</f>
        <v>10</v>
      </c>
      <c r="D83" s="132">
        <f>D37+D80</f>
        <v>570</v>
      </c>
      <c r="E83" s="133">
        <f>+E37+E80</f>
        <v>274</v>
      </c>
      <c r="F83" s="133">
        <f>+F37+F80</f>
        <v>58</v>
      </c>
      <c r="G83" s="133">
        <f>+G37+G80</f>
        <v>152</v>
      </c>
      <c r="H83" s="134">
        <f>+H37+H80</f>
        <v>86</v>
      </c>
      <c r="I83" s="135">
        <f>I37+I80</f>
        <v>22</v>
      </c>
      <c r="J83" s="136">
        <f>J37+J80</f>
        <v>3</v>
      </c>
      <c r="K83" s="133">
        <f>VALUE(K37)+VALUE(K80)</f>
        <v>92</v>
      </c>
      <c r="L83" s="133">
        <f>VALUE(L37)+VALUE(L80)</f>
        <v>10</v>
      </c>
      <c r="M83" s="133">
        <f>VALUE(M37)+VALUE(M80)</f>
        <v>32</v>
      </c>
      <c r="N83" s="134">
        <f>VALUE(N37)+VALUE(N80)</f>
        <v>12</v>
      </c>
      <c r="O83" s="137">
        <f>O37+O80</f>
        <v>22</v>
      </c>
      <c r="P83" s="136">
        <f>P37+P80</f>
        <v>3</v>
      </c>
      <c r="Q83" s="133">
        <f>VALUE(Q37)+VALUE(Q80)</f>
        <v>68</v>
      </c>
      <c r="R83" s="133">
        <f>VALUE(R37)+VALUE(R80)</f>
        <v>30</v>
      </c>
      <c r="S83" s="133">
        <f>VALUE(S37)+VALUE(S80)</f>
        <v>36</v>
      </c>
      <c r="T83" s="134">
        <f>VALUE(T37)+VALUE(T80)</f>
        <v>18</v>
      </c>
      <c r="U83" s="138">
        <f>U37+U80</f>
        <v>22</v>
      </c>
      <c r="V83" s="136">
        <f>V37+V80</f>
        <v>2</v>
      </c>
      <c r="W83" s="133">
        <f>VALUE(W37)+VALUE(W80)</f>
        <v>58</v>
      </c>
      <c r="X83" s="133">
        <f>VALUE(X37)+VALUE(X80)</f>
        <v>18</v>
      </c>
      <c r="Y83" s="133">
        <f>VALUE(Y37)+VALUE(Y80)</f>
        <v>38</v>
      </c>
      <c r="Z83" s="134">
        <f>VALUE(Z37)+VALUE(Z80)</f>
        <v>40</v>
      </c>
      <c r="AA83" s="138">
        <f>AA37+AA80</f>
        <v>24</v>
      </c>
      <c r="AB83" s="136">
        <f>AB37+AB80</f>
        <v>2</v>
      </c>
      <c r="AC83" s="133">
        <f>VALUE(AC37)+VALUE(AC80)</f>
        <v>56</v>
      </c>
      <c r="AD83" s="133">
        <f>VALUE(AD37)+VALUE(AD80)</f>
        <v>0</v>
      </c>
      <c r="AE83" s="133">
        <f>VALUE(AE37)+VALUE(AE80)</f>
        <v>46</v>
      </c>
      <c r="AF83" s="139">
        <f>VALUE(AF37)+VALUE(AF80)</f>
        <v>16</v>
      </c>
    </row>
    <row r="84" spans="1:32" s="56" customFormat="1" ht="20.100000000000001" customHeight="1" thickBot="1">
      <c r="A84" s="140"/>
      <c r="B84" s="141"/>
      <c r="C84" s="141"/>
      <c r="D84" s="141" t="s">
        <v>45</v>
      </c>
      <c r="E84" s="141"/>
      <c r="F84" s="141"/>
      <c r="G84" s="141"/>
      <c r="H84" s="141"/>
      <c r="I84" s="141"/>
      <c r="J84" s="141"/>
      <c r="K84" s="142"/>
      <c r="L84" s="143">
        <f>VALUE(K83)+VALUE(L83)+VALUE(M83)+VALUE(N83)</f>
        <v>146</v>
      </c>
      <c r="M84" s="144"/>
      <c r="N84" s="145"/>
      <c r="O84" s="146"/>
      <c r="P84" s="141"/>
      <c r="Q84" s="142"/>
      <c r="R84" s="143">
        <f>VALUE(Q83)+VALUE(R83)+VALUE(S83)+VALUE(T83)</f>
        <v>152</v>
      </c>
      <c r="S84" s="144"/>
      <c r="T84" s="145"/>
      <c r="U84" s="146"/>
      <c r="V84" s="141"/>
      <c r="W84" s="142"/>
      <c r="X84" s="143">
        <f>VALUE(W83)+VALUE(X83)+VALUE(Y83)+VALUE(Z83)</f>
        <v>154</v>
      </c>
      <c r="Y84" s="144"/>
      <c r="Z84" s="145"/>
      <c r="AA84" s="146"/>
      <c r="AB84" s="141"/>
      <c r="AC84" s="142"/>
      <c r="AD84" s="144">
        <f>VALUE(AC83)+VALUE(AD83)+VALUE(AE83)+VALUE(AF83)</f>
        <v>118</v>
      </c>
      <c r="AE84" s="144"/>
      <c r="AF84" s="147"/>
    </row>
    <row r="85" spans="1:32" ht="9.9" customHeight="1" thickBot="1">
      <c r="A85" s="148"/>
      <c r="B85" s="149"/>
      <c r="C85" s="150"/>
      <c r="D85" s="150"/>
      <c r="E85" s="150"/>
      <c r="F85" s="150"/>
      <c r="G85" s="150"/>
      <c r="H85" s="150"/>
      <c r="I85" s="151"/>
      <c r="J85" s="151"/>
      <c r="K85" s="152"/>
      <c r="L85" s="152"/>
      <c r="M85" s="152"/>
      <c r="N85" s="152"/>
      <c r="O85" s="151"/>
      <c r="P85" s="151"/>
      <c r="Q85" s="151"/>
      <c r="R85" s="151"/>
      <c r="S85" s="151"/>
      <c r="T85" s="151"/>
      <c r="U85" s="151"/>
      <c r="V85" s="151"/>
      <c r="W85" s="151"/>
      <c r="X85" s="151"/>
      <c r="Y85" s="151"/>
      <c r="Z85" s="151"/>
      <c r="AA85" s="158"/>
      <c r="AB85" s="149"/>
      <c r="AC85" s="151"/>
      <c r="AD85" s="150"/>
      <c r="AE85" s="150"/>
      <c r="AF85" s="159"/>
    </row>
    <row r="86" spans="1:32" s="56" customFormat="1" ht="30" customHeight="1">
      <c r="A86" s="155" t="s">
        <v>71</v>
      </c>
      <c r="B86" s="52"/>
      <c r="C86" s="52"/>
      <c r="D86" s="52"/>
      <c r="E86" s="52"/>
      <c r="F86" s="52"/>
      <c r="G86" s="52"/>
      <c r="H86" s="52"/>
      <c r="I86" s="53"/>
      <c r="J86" s="53"/>
      <c r="K86" s="53"/>
      <c r="L86" s="53"/>
      <c r="M86" s="53"/>
      <c r="N86" s="53"/>
      <c r="O86" s="53"/>
      <c r="P86" s="54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5"/>
    </row>
    <row r="87" spans="1:32" s="70" customFormat="1" ht="24.9" customHeight="1">
      <c r="A87" s="88">
        <v>21</v>
      </c>
      <c r="B87" s="89" t="s">
        <v>47</v>
      </c>
      <c r="C87" s="91">
        <f t="shared" ref="C87:C93" si="32">IF(J87="E",1,0)+IF(P87="E",1,0)+IF(V87="E",1,0)+IF(AB87="E",1,0)</f>
        <v>0</v>
      </c>
      <c r="D87" s="92">
        <f t="shared" ref="D87:D93" si="33">SUM(E87:H87)</f>
        <v>20</v>
      </c>
      <c r="E87" s="93">
        <f t="shared" ref="E87:H94" si="34">SUM(K87,Q87,W87,AC87)</f>
        <v>0</v>
      </c>
      <c r="F87" s="93">
        <f t="shared" si="34"/>
        <v>0</v>
      </c>
      <c r="G87" s="93">
        <f t="shared" si="34"/>
        <v>0</v>
      </c>
      <c r="H87" s="94">
        <f t="shared" si="34"/>
        <v>20</v>
      </c>
      <c r="I87" s="62"/>
      <c r="J87" s="63"/>
      <c r="K87" s="64"/>
      <c r="L87" s="64"/>
      <c r="M87" s="64"/>
      <c r="N87" s="65"/>
      <c r="O87" s="62"/>
      <c r="P87" s="63"/>
      <c r="Q87" s="66"/>
      <c r="R87" s="66"/>
      <c r="S87" s="66"/>
      <c r="T87" s="67"/>
      <c r="U87" s="62">
        <v>4</v>
      </c>
      <c r="V87" s="63"/>
      <c r="W87" s="64"/>
      <c r="X87" s="64"/>
      <c r="Y87" s="64"/>
      <c r="Z87" s="65">
        <v>20</v>
      </c>
      <c r="AA87" s="68"/>
      <c r="AB87" s="63"/>
      <c r="AC87" s="66"/>
      <c r="AD87" s="66"/>
      <c r="AE87" s="66"/>
      <c r="AF87" s="69"/>
    </row>
    <row r="88" spans="1:32" s="70" customFormat="1" ht="24.9" customHeight="1">
      <c r="A88" s="88">
        <v>22</v>
      </c>
      <c r="B88" s="89" t="s">
        <v>48</v>
      </c>
      <c r="C88" s="91">
        <f t="shared" si="32"/>
        <v>0</v>
      </c>
      <c r="D88" s="92">
        <f t="shared" si="33"/>
        <v>24</v>
      </c>
      <c r="E88" s="93">
        <f t="shared" si="34"/>
        <v>0</v>
      </c>
      <c r="F88" s="93">
        <f t="shared" si="34"/>
        <v>0</v>
      </c>
      <c r="G88" s="93">
        <f t="shared" si="34"/>
        <v>0</v>
      </c>
      <c r="H88" s="94">
        <f t="shared" si="34"/>
        <v>24</v>
      </c>
      <c r="I88" s="62"/>
      <c r="J88" s="63"/>
      <c r="K88" s="64"/>
      <c r="L88" s="64"/>
      <c r="M88" s="64"/>
      <c r="N88" s="65"/>
      <c r="O88" s="62"/>
      <c r="P88" s="63"/>
      <c r="Q88" s="66"/>
      <c r="R88" s="66"/>
      <c r="S88" s="66"/>
      <c r="T88" s="67"/>
      <c r="U88" s="62">
        <v>4</v>
      </c>
      <c r="V88" s="63"/>
      <c r="W88" s="64"/>
      <c r="X88" s="64"/>
      <c r="Y88" s="64"/>
      <c r="Z88" s="65">
        <v>8</v>
      </c>
      <c r="AA88" s="68">
        <v>3</v>
      </c>
      <c r="AB88" s="63"/>
      <c r="AC88" s="66"/>
      <c r="AD88" s="66"/>
      <c r="AE88" s="66"/>
      <c r="AF88" s="69">
        <v>16</v>
      </c>
    </row>
    <row r="89" spans="1:32" s="70" customFormat="1" ht="24.9" customHeight="1">
      <c r="A89" s="88">
        <v>23</v>
      </c>
      <c r="B89" s="89" t="s">
        <v>49</v>
      </c>
      <c r="C89" s="91">
        <f t="shared" si="32"/>
        <v>0</v>
      </c>
      <c r="D89" s="92">
        <f t="shared" si="33"/>
        <v>0</v>
      </c>
      <c r="E89" s="93">
        <f t="shared" si="34"/>
        <v>0</v>
      </c>
      <c r="F89" s="93">
        <f t="shared" si="34"/>
        <v>0</v>
      </c>
      <c r="G89" s="93">
        <f t="shared" si="34"/>
        <v>0</v>
      </c>
      <c r="H89" s="94">
        <f t="shared" si="34"/>
        <v>0</v>
      </c>
      <c r="I89" s="62"/>
      <c r="J89" s="63"/>
      <c r="K89" s="64"/>
      <c r="L89" s="64"/>
      <c r="M89" s="64"/>
      <c r="N89" s="65"/>
      <c r="O89" s="62"/>
      <c r="P89" s="63"/>
      <c r="Q89" s="66"/>
      <c r="R89" s="66"/>
      <c r="S89" s="66"/>
      <c r="T89" s="67"/>
      <c r="U89" s="62"/>
      <c r="V89" s="63"/>
      <c r="W89" s="64"/>
      <c r="X89" s="64"/>
      <c r="Y89" s="64"/>
      <c r="Z89" s="65"/>
      <c r="AA89" s="68">
        <v>9</v>
      </c>
      <c r="AB89" s="63"/>
      <c r="AC89" s="66"/>
      <c r="AD89" s="66"/>
      <c r="AE89" s="66"/>
      <c r="AF89" s="69"/>
    </row>
    <row r="90" spans="1:32" s="70" customFormat="1" ht="24.9" customHeight="1">
      <c r="A90" s="88">
        <v>24</v>
      </c>
      <c r="B90" s="89" t="s">
        <v>72</v>
      </c>
      <c r="C90" s="91">
        <f t="shared" si="32"/>
        <v>1</v>
      </c>
      <c r="D90" s="92">
        <f t="shared" si="33"/>
        <v>20</v>
      </c>
      <c r="E90" s="93">
        <f t="shared" si="34"/>
        <v>10</v>
      </c>
      <c r="F90" s="93">
        <f t="shared" si="34"/>
        <v>0</v>
      </c>
      <c r="G90" s="93">
        <f t="shared" si="34"/>
        <v>10</v>
      </c>
      <c r="H90" s="94">
        <f t="shared" si="34"/>
        <v>0</v>
      </c>
      <c r="I90" s="62"/>
      <c r="J90" s="63"/>
      <c r="K90" s="64"/>
      <c r="L90" s="64"/>
      <c r="M90" s="64"/>
      <c r="N90" s="65"/>
      <c r="O90" s="62"/>
      <c r="P90" s="63"/>
      <c r="Q90" s="66"/>
      <c r="R90" s="66"/>
      <c r="S90" s="66"/>
      <c r="T90" s="67"/>
      <c r="U90" s="62">
        <f>3</f>
        <v>3</v>
      </c>
      <c r="V90" s="63" t="s">
        <v>13</v>
      </c>
      <c r="W90" s="64">
        <v>10</v>
      </c>
      <c r="X90" s="64"/>
      <c r="Y90" s="64">
        <v>10</v>
      </c>
      <c r="Z90" s="65"/>
      <c r="AA90" s="68"/>
      <c r="AB90" s="63"/>
      <c r="AC90" s="66"/>
      <c r="AD90" s="66"/>
      <c r="AE90" s="66"/>
      <c r="AF90" s="69"/>
    </row>
    <row r="91" spans="1:32" s="70" customFormat="1" ht="24.9" customHeight="1">
      <c r="A91" s="88">
        <v>25</v>
      </c>
      <c r="B91" s="89" t="s">
        <v>73</v>
      </c>
      <c r="C91" s="91">
        <f t="shared" si="32"/>
        <v>1</v>
      </c>
      <c r="D91" s="92">
        <f t="shared" si="33"/>
        <v>20</v>
      </c>
      <c r="E91" s="93">
        <f t="shared" si="34"/>
        <v>10</v>
      </c>
      <c r="F91" s="93">
        <f t="shared" si="34"/>
        <v>0</v>
      </c>
      <c r="G91" s="93">
        <f t="shared" si="34"/>
        <v>10</v>
      </c>
      <c r="H91" s="94">
        <f t="shared" si="34"/>
        <v>0</v>
      </c>
      <c r="I91" s="62"/>
      <c r="J91" s="63"/>
      <c r="K91" s="64"/>
      <c r="L91" s="64"/>
      <c r="M91" s="64"/>
      <c r="N91" s="65"/>
      <c r="O91" s="62"/>
      <c r="P91" s="63"/>
      <c r="Q91" s="66"/>
      <c r="R91" s="66"/>
      <c r="S91" s="66"/>
      <c r="T91" s="67"/>
      <c r="U91" s="62"/>
      <c r="V91" s="63"/>
      <c r="W91" s="64"/>
      <c r="X91" s="64"/>
      <c r="Y91" s="64"/>
      <c r="Z91" s="65"/>
      <c r="AA91" s="68">
        <v>2</v>
      </c>
      <c r="AB91" s="63" t="s">
        <v>13</v>
      </c>
      <c r="AC91" s="66">
        <v>10</v>
      </c>
      <c r="AD91" s="66"/>
      <c r="AE91" s="66">
        <v>10</v>
      </c>
      <c r="AF91" s="69"/>
    </row>
    <row r="92" spans="1:32" s="70" customFormat="1" ht="24.9" customHeight="1">
      <c r="A92" s="88">
        <v>26</v>
      </c>
      <c r="B92" s="89" t="s">
        <v>74</v>
      </c>
      <c r="C92" s="91">
        <f t="shared" si="32"/>
        <v>0</v>
      </c>
      <c r="D92" s="92">
        <f t="shared" si="33"/>
        <v>20</v>
      </c>
      <c r="E92" s="93">
        <f t="shared" si="34"/>
        <v>10</v>
      </c>
      <c r="F92" s="93">
        <f t="shared" si="34"/>
        <v>0</v>
      </c>
      <c r="G92" s="93">
        <f t="shared" si="34"/>
        <v>10</v>
      </c>
      <c r="H92" s="94">
        <f t="shared" si="34"/>
        <v>0</v>
      </c>
      <c r="I92" s="62"/>
      <c r="J92" s="63"/>
      <c r="K92" s="64"/>
      <c r="L92" s="64"/>
      <c r="M92" s="64"/>
      <c r="N92" s="65"/>
      <c r="O92" s="62"/>
      <c r="P92" s="63"/>
      <c r="Q92" s="66"/>
      <c r="R92" s="66"/>
      <c r="S92" s="66"/>
      <c r="T92" s="67"/>
      <c r="U92" s="62"/>
      <c r="V92" s="63"/>
      <c r="W92" s="64"/>
      <c r="X92" s="64"/>
      <c r="Y92" s="64"/>
      <c r="Z92" s="65"/>
      <c r="AA92" s="68">
        <v>2</v>
      </c>
      <c r="AB92" s="63"/>
      <c r="AC92" s="66">
        <v>10</v>
      </c>
      <c r="AD92" s="66"/>
      <c r="AE92" s="66">
        <v>10</v>
      </c>
      <c r="AF92" s="69"/>
    </row>
    <row r="93" spans="1:32" s="70" customFormat="1" ht="24.9" customHeight="1">
      <c r="A93" s="88">
        <v>27</v>
      </c>
      <c r="B93" s="89" t="s">
        <v>75</v>
      </c>
      <c r="C93" s="91">
        <f t="shared" si="32"/>
        <v>1</v>
      </c>
      <c r="D93" s="92">
        <f t="shared" si="33"/>
        <v>30</v>
      </c>
      <c r="E93" s="93">
        <f t="shared" si="34"/>
        <v>10</v>
      </c>
      <c r="F93" s="93">
        <f t="shared" si="34"/>
        <v>0</v>
      </c>
      <c r="G93" s="93">
        <f t="shared" si="34"/>
        <v>10</v>
      </c>
      <c r="H93" s="94">
        <f t="shared" si="34"/>
        <v>10</v>
      </c>
      <c r="I93" s="62"/>
      <c r="J93" s="63"/>
      <c r="K93" s="64"/>
      <c r="L93" s="64"/>
      <c r="M93" s="64"/>
      <c r="N93" s="65"/>
      <c r="O93" s="62"/>
      <c r="P93" s="63"/>
      <c r="Q93" s="66"/>
      <c r="R93" s="66"/>
      <c r="S93" s="66"/>
      <c r="T93" s="67"/>
      <c r="U93" s="62"/>
      <c r="V93" s="63"/>
      <c r="W93" s="64"/>
      <c r="X93" s="64"/>
      <c r="Y93" s="64"/>
      <c r="Z93" s="65"/>
      <c r="AA93" s="68">
        <v>4</v>
      </c>
      <c r="AB93" s="63" t="s">
        <v>13</v>
      </c>
      <c r="AC93" s="66">
        <v>10</v>
      </c>
      <c r="AD93" s="66"/>
      <c r="AE93" s="66">
        <v>10</v>
      </c>
      <c r="AF93" s="69">
        <v>10</v>
      </c>
    </row>
    <row r="94" spans="1:32" s="70" customFormat="1" ht="24.9" customHeight="1">
      <c r="A94" s="88">
        <v>28</v>
      </c>
      <c r="B94" s="89" t="s">
        <v>55</v>
      </c>
      <c r="C94" s="91">
        <f>IF(J94="E",1,0)+IF(P94="E",1,0)+IF(V94="E",1,0)+IF(AB94="E",1,0)</f>
        <v>0</v>
      </c>
      <c r="D94" s="92">
        <f>SUM(E94:H94)</f>
        <v>32</v>
      </c>
      <c r="E94" s="93">
        <f t="shared" si="34"/>
        <v>16</v>
      </c>
      <c r="F94" s="93">
        <f t="shared" si="34"/>
        <v>0</v>
      </c>
      <c r="G94" s="93">
        <f t="shared" si="34"/>
        <v>16</v>
      </c>
      <c r="H94" s="94">
        <f t="shared" si="34"/>
        <v>0</v>
      </c>
      <c r="I94" s="62"/>
      <c r="J94" s="63"/>
      <c r="K94" s="64"/>
      <c r="L94" s="64"/>
      <c r="M94" s="64"/>
      <c r="N94" s="65"/>
      <c r="O94" s="62"/>
      <c r="P94" s="63"/>
      <c r="Q94" s="66"/>
      <c r="R94" s="66"/>
      <c r="S94" s="66"/>
      <c r="T94" s="67"/>
      <c r="U94" s="62"/>
      <c r="V94" s="63"/>
      <c r="W94" s="64"/>
      <c r="X94" s="64"/>
      <c r="Y94" s="64"/>
      <c r="Z94" s="65"/>
      <c r="AA94" s="68">
        <v>4</v>
      </c>
      <c r="AB94" s="63"/>
      <c r="AC94" s="66">
        <v>16</v>
      </c>
      <c r="AD94" s="66"/>
      <c r="AE94" s="66">
        <v>16</v>
      </c>
      <c r="AF94" s="69"/>
    </row>
    <row r="95" spans="1:32" s="70" customFormat="1" ht="24.9" customHeight="1">
      <c r="A95" s="96"/>
      <c r="B95" s="97" t="s">
        <v>76</v>
      </c>
      <c r="C95" s="98">
        <f t="shared" ref="C95:I95" si="35">SUM(C87:C94)</f>
        <v>3</v>
      </c>
      <c r="D95" s="99">
        <f t="shared" si="35"/>
        <v>166</v>
      </c>
      <c r="E95" s="100">
        <f t="shared" si="35"/>
        <v>56</v>
      </c>
      <c r="F95" s="100">
        <f t="shared" si="35"/>
        <v>0</v>
      </c>
      <c r="G95" s="100">
        <f t="shared" si="35"/>
        <v>56</v>
      </c>
      <c r="H95" s="101">
        <f t="shared" si="35"/>
        <v>54</v>
      </c>
      <c r="I95" s="102">
        <f t="shared" si="35"/>
        <v>0</v>
      </c>
      <c r="J95" s="103">
        <f>COUNTA(J87:J94)</f>
        <v>0</v>
      </c>
      <c r="K95" s="104" t="str">
        <f>TEXT(SUM(K87:K94),0)</f>
        <v>0</v>
      </c>
      <c r="L95" s="104" t="str">
        <f>TEXT(SUM(L87:L94),0)</f>
        <v>0</v>
      </c>
      <c r="M95" s="104" t="str">
        <f>TEXT(SUM(M87:M94),0)</f>
        <v>0</v>
      </c>
      <c r="N95" s="104" t="str">
        <f>TEXT(SUM(N87:N94),0)</f>
        <v>0</v>
      </c>
      <c r="O95" s="105">
        <f>SUM(O87:O94)</f>
        <v>0</v>
      </c>
      <c r="P95" s="103">
        <f>COUNTA(P87:P94)</f>
        <v>0</v>
      </c>
      <c r="Q95" s="106" t="str">
        <f>TEXT(SUM(Q87:Q94),0)</f>
        <v>0</v>
      </c>
      <c r="R95" s="107" t="str">
        <f>TEXT(SUM(R87:R94),0)</f>
        <v>0</v>
      </c>
      <c r="S95" s="107" t="str">
        <f>TEXT(SUM(S87:S94),0)</f>
        <v>0</v>
      </c>
      <c r="T95" s="108" t="str">
        <f>TEXT(SUM(T87:T94),0)</f>
        <v>0</v>
      </c>
      <c r="U95" s="105">
        <f>SUM(U87:U94)</f>
        <v>11</v>
      </c>
      <c r="V95" s="103">
        <f>COUNTA(V87:V94)</f>
        <v>1</v>
      </c>
      <c r="W95" s="109" t="str">
        <f>TEXT(SUM(W87:W94),0)</f>
        <v>10</v>
      </c>
      <c r="X95" s="110" t="str">
        <f>TEXT(SUM(X87:X94),0)</f>
        <v>0</v>
      </c>
      <c r="Y95" s="110" t="str">
        <f>TEXT(SUM(Y87:Y94),0)</f>
        <v>10</v>
      </c>
      <c r="Z95" s="111" t="str">
        <f>TEXT(SUM(Z87:Z94),0)</f>
        <v>28</v>
      </c>
      <c r="AA95" s="105">
        <f>SUM(AA87:AA94)</f>
        <v>24</v>
      </c>
      <c r="AB95" s="103">
        <f>COUNTA(AB87:AB94)</f>
        <v>2</v>
      </c>
      <c r="AC95" s="106" t="str">
        <f>TEXT(SUM(AC87:AC94),0)</f>
        <v>46</v>
      </c>
      <c r="AD95" s="107" t="str">
        <f>TEXT(SUM(AD87:AD94),0)</f>
        <v>0</v>
      </c>
      <c r="AE95" s="107" t="str">
        <f>TEXT(SUM(AE87:AE94),0)</f>
        <v>46</v>
      </c>
      <c r="AF95" s="112" t="str">
        <f>TEXT(SUM(AF87:AF94),0)</f>
        <v>26</v>
      </c>
    </row>
    <row r="96" spans="1:32" s="8" customFormat="1" ht="9.9" customHeight="1">
      <c r="A96" s="114"/>
      <c r="B96" s="115"/>
      <c r="C96" s="116"/>
      <c r="D96" s="116"/>
      <c r="E96" s="116"/>
      <c r="F96" s="116"/>
      <c r="G96" s="116"/>
      <c r="H96" s="116"/>
      <c r="I96" s="117"/>
      <c r="J96" s="117"/>
      <c r="K96" s="118"/>
      <c r="L96" s="118"/>
      <c r="M96" s="118"/>
      <c r="N96" s="118"/>
      <c r="O96" s="117"/>
      <c r="P96" s="117"/>
      <c r="Q96" s="117"/>
      <c r="R96" s="117"/>
      <c r="S96" s="117"/>
      <c r="T96" s="117"/>
      <c r="U96" s="117"/>
      <c r="V96" s="117"/>
      <c r="W96" s="117"/>
      <c r="X96" s="117"/>
      <c r="Y96" s="117"/>
      <c r="Z96" s="117"/>
      <c r="AA96" s="119"/>
      <c r="AB96" s="115"/>
      <c r="AC96" s="117"/>
      <c r="AD96" s="116"/>
      <c r="AE96" s="116"/>
      <c r="AF96" s="156"/>
    </row>
    <row r="97" spans="1:32" ht="20.100000000000001" customHeight="1">
      <c r="A97" s="210" t="s">
        <v>77</v>
      </c>
      <c r="B97" s="211"/>
      <c r="C97" s="122"/>
      <c r="D97" s="123"/>
      <c r="E97" s="124" t="s">
        <v>18</v>
      </c>
      <c r="F97" s="124" t="s">
        <v>19</v>
      </c>
      <c r="G97" s="124" t="s">
        <v>20</v>
      </c>
      <c r="H97" s="125" t="s">
        <v>21</v>
      </c>
      <c r="I97" s="126"/>
      <c r="J97" s="127"/>
      <c r="K97" s="124" t="s">
        <v>18</v>
      </c>
      <c r="L97" s="124" t="s">
        <v>19</v>
      </c>
      <c r="M97" s="124" t="s">
        <v>20</v>
      </c>
      <c r="N97" s="125" t="s">
        <v>21</v>
      </c>
      <c r="O97" s="128"/>
      <c r="P97" s="127"/>
      <c r="Q97" s="124" t="s">
        <v>18</v>
      </c>
      <c r="R97" s="124" t="s">
        <v>19</v>
      </c>
      <c r="S97" s="124" t="s">
        <v>20</v>
      </c>
      <c r="T97" s="125" t="s">
        <v>21</v>
      </c>
      <c r="U97" s="126"/>
      <c r="V97" s="127"/>
      <c r="W97" s="124" t="s">
        <v>18</v>
      </c>
      <c r="X97" s="124" t="s">
        <v>19</v>
      </c>
      <c r="Y97" s="124" t="s">
        <v>20</v>
      </c>
      <c r="Z97" s="129" t="s">
        <v>21</v>
      </c>
      <c r="AA97" s="126"/>
      <c r="AB97" s="127"/>
      <c r="AC97" s="124" t="s">
        <v>18</v>
      </c>
      <c r="AD97" s="124" t="s">
        <v>19</v>
      </c>
      <c r="AE97" s="124" t="s">
        <v>20</v>
      </c>
      <c r="AF97" s="130" t="s">
        <v>21</v>
      </c>
    </row>
    <row r="98" spans="1:32" ht="45" customHeight="1" thickBot="1">
      <c r="A98" s="212"/>
      <c r="B98" s="213"/>
      <c r="C98" s="131">
        <f t="shared" ref="C98:H98" si="36">C95+C37</f>
        <v>10</v>
      </c>
      <c r="D98" s="132">
        <f t="shared" si="36"/>
        <v>570</v>
      </c>
      <c r="E98" s="133">
        <f t="shared" si="36"/>
        <v>264</v>
      </c>
      <c r="F98" s="133">
        <f t="shared" si="36"/>
        <v>58</v>
      </c>
      <c r="G98" s="133">
        <f t="shared" si="36"/>
        <v>152</v>
      </c>
      <c r="H98" s="134">
        <f t="shared" si="36"/>
        <v>96</v>
      </c>
      <c r="I98" s="135">
        <f>I37+I95</f>
        <v>22</v>
      </c>
      <c r="J98" s="136">
        <f>J37+J95</f>
        <v>3</v>
      </c>
      <c r="K98" s="133">
        <f>VALUE(K37)+VALUE(K95)</f>
        <v>92</v>
      </c>
      <c r="L98" s="133">
        <f>VALUE(L37)+VALUE(L95)</f>
        <v>10</v>
      </c>
      <c r="M98" s="133">
        <f>VALUE(M37)+VALUE(M95)</f>
        <v>32</v>
      </c>
      <c r="N98" s="134">
        <f>VALUE(N37)+VALUE(N95)</f>
        <v>12</v>
      </c>
      <c r="O98" s="137">
        <f>O37+O95</f>
        <v>22</v>
      </c>
      <c r="P98" s="136">
        <f>P37+P95</f>
        <v>3</v>
      </c>
      <c r="Q98" s="133">
        <f>VALUE(Q37)+VALUE(Q95)</f>
        <v>68</v>
      </c>
      <c r="R98" s="133">
        <f>VALUE(R37)+VALUE(R95)</f>
        <v>30</v>
      </c>
      <c r="S98" s="133">
        <f>VALUE(S37)+VALUE(S95)</f>
        <v>36</v>
      </c>
      <c r="T98" s="134">
        <f>VALUE(T37)+VALUE(T95)</f>
        <v>18</v>
      </c>
      <c r="U98" s="138">
        <f>U37+U95</f>
        <v>22</v>
      </c>
      <c r="V98" s="136">
        <f>V37+V95</f>
        <v>2</v>
      </c>
      <c r="W98" s="133">
        <f>VALUE(W37)+VALUE(W95)</f>
        <v>58</v>
      </c>
      <c r="X98" s="133">
        <f>VALUE(X37)+VALUE(X95)</f>
        <v>18</v>
      </c>
      <c r="Y98" s="133">
        <f>VALUE(Y37)+VALUE(Y95)</f>
        <v>38</v>
      </c>
      <c r="Z98" s="134">
        <f>VALUE(Z37)+VALUE(Z95)</f>
        <v>40</v>
      </c>
      <c r="AA98" s="138">
        <f>AA37+AA95</f>
        <v>24</v>
      </c>
      <c r="AB98" s="136">
        <f>AB37+AB95</f>
        <v>2</v>
      </c>
      <c r="AC98" s="133">
        <f>VALUE(AC37)+VALUE(AC95)</f>
        <v>46</v>
      </c>
      <c r="AD98" s="133">
        <f>VALUE(AD37)+VALUE(AD95)</f>
        <v>0</v>
      </c>
      <c r="AE98" s="133">
        <f>VALUE(AE37)+VALUE(AE95)</f>
        <v>46</v>
      </c>
      <c r="AF98" s="139">
        <f>VALUE(AF37)+VALUE(AF95)</f>
        <v>26</v>
      </c>
    </row>
    <row r="99" spans="1:32" s="56" customFormat="1" ht="20.100000000000001" customHeight="1" thickBot="1">
      <c r="A99" s="140"/>
      <c r="B99" s="141"/>
      <c r="C99" s="141"/>
      <c r="D99" s="141"/>
      <c r="E99" s="141"/>
      <c r="F99" s="141"/>
      <c r="G99" s="141"/>
      <c r="H99" s="141"/>
      <c r="I99" s="141"/>
      <c r="J99" s="141"/>
      <c r="K99" s="142"/>
      <c r="L99" s="143">
        <f>VALUE(K98)+VALUE(L98)+VALUE(M98)+VALUE(N98)</f>
        <v>146</v>
      </c>
      <c r="M99" s="144"/>
      <c r="N99" s="145"/>
      <c r="O99" s="146"/>
      <c r="P99" s="141"/>
      <c r="Q99" s="142"/>
      <c r="R99" s="143">
        <f>VALUE(Q98)+VALUE(R98)+VALUE(S98)+VALUE(T98)</f>
        <v>152</v>
      </c>
      <c r="S99" s="144"/>
      <c r="T99" s="145"/>
      <c r="U99" s="146"/>
      <c r="V99" s="141"/>
      <c r="W99" s="142"/>
      <c r="X99" s="143">
        <f>VALUE(W98)+VALUE(X98)+VALUE(Y98)+VALUE(Z98)</f>
        <v>154</v>
      </c>
      <c r="Y99" s="144"/>
      <c r="Z99" s="145"/>
      <c r="AA99" s="146"/>
      <c r="AB99" s="141"/>
      <c r="AC99" s="142"/>
      <c r="AD99" s="144">
        <f>VALUE(AC98)+VALUE(AD98)+VALUE(AE98)+VALUE(AF98)</f>
        <v>118</v>
      </c>
      <c r="AE99" s="144"/>
      <c r="AF99" s="147"/>
    </row>
    <row r="100" spans="1:32" ht="9.9" customHeight="1" thickBot="1">
      <c r="A100" s="148"/>
      <c r="B100" s="149"/>
      <c r="C100" s="150"/>
      <c r="D100" s="150"/>
      <c r="E100" s="150"/>
      <c r="F100" s="150"/>
      <c r="G100" s="150"/>
      <c r="H100" s="150"/>
      <c r="I100" s="151"/>
      <c r="J100" s="151"/>
      <c r="K100" s="152"/>
      <c r="L100" s="152"/>
      <c r="M100" s="152"/>
      <c r="N100" s="152"/>
      <c r="O100" s="151"/>
      <c r="P100" s="151"/>
      <c r="Q100" s="151"/>
      <c r="R100" s="151"/>
      <c r="S100" s="151"/>
      <c r="T100" s="151"/>
      <c r="U100" s="151"/>
      <c r="V100" s="151"/>
      <c r="W100" s="151"/>
      <c r="X100" s="151"/>
      <c r="Y100" s="151"/>
      <c r="Z100" s="151"/>
      <c r="AA100" s="158"/>
      <c r="AB100" s="149"/>
      <c r="AC100" s="151"/>
      <c r="AD100" s="150"/>
      <c r="AE100" s="150"/>
      <c r="AF100" s="159"/>
    </row>
    <row r="101" spans="1:32" s="56" customFormat="1" ht="30" customHeight="1">
      <c r="A101" s="155" t="s">
        <v>78</v>
      </c>
      <c r="B101" s="52"/>
      <c r="C101" s="52"/>
      <c r="D101" s="52"/>
      <c r="E101" s="52"/>
      <c r="F101" s="52"/>
      <c r="G101" s="52"/>
      <c r="H101" s="52"/>
      <c r="I101" s="53"/>
      <c r="J101" s="53"/>
      <c r="K101" s="53"/>
      <c r="L101" s="53"/>
      <c r="M101" s="53"/>
      <c r="N101" s="53"/>
      <c r="O101" s="53"/>
      <c r="P101" s="54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5"/>
    </row>
    <row r="102" spans="1:32" s="70" customFormat="1" ht="24.9" customHeight="1">
      <c r="A102" s="88">
        <v>21</v>
      </c>
      <c r="B102" s="89" t="s">
        <v>47</v>
      </c>
      <c r="C102" s="91">
        <f t="shared" ref="C102:C108" si="37">IF(J102="E",1,0)+IF(P102="E",1,0)+IF(V102="E",1,0)+IF(AB102="E",1,0)</f>
        <v>0</v>
      </c>
      <c r="D102" s="92">
        <f t="shared" ref="D102:D108" si="38">SUM(E102:H102)</f>
        <v>20</v>
      </c>
      <c r="E102" s="93">
        <f t="shared" ref="E102:H109" si="39">SUM(K102,Q102,W102,AC102)</f>
        <v>0</v>
      </c>
      <c r="F102" s="93">
        <f t="shared" si="39"/>
        <v>0</v>
      </c>
      <c r="G102" s="93">
        <f t="shared" si="39"/>
        <v>0</v>
      </c>
      <c r="H102" s="94">
        <f t="shared" si="39"/>
        <v>20</v>
      </c>
      <c r="I102" s="62"/>
      <c r="J102" s="63"/>
      <c r="K102" s="64"/>
      <c r="L102" s="64"/>
      <c r="M102" s="64"/>
      <c r="N102" s="65"/>
      <c r="O102" s="62"/>
      <c r="P102" s="63"/>
      <c r="Q102" s="66"/>
      <c r="R102" s="66"/>
      <c r="S102" s="66"/>
      <c r="T102" s="67"/>
      <c r="U102" s="62">
        <v>4</v>
      </c>
      <c r="V102" s="63"/>
      <c r="W102" s="64"/>
      <c r="X102" s="64"/>
      <c r="Y102" s="64"/>
      <c r="Z102" s="65">
        <v>20</v>
      </c>
      <c r="AA102" s="68"/>
      <c r="AB102" s="63"/>
      <c r="AC102" s="66"/>
      <c r="AD102" s="66"/>
      <c r="AE102" s="66"/>
      <c r="AF102" s="69"/>
    </row>
    <row r="103" spans="1:32" s="70" customFormat="1" ht="24.9" customHeight="1">
      <c r="A103" s="88">
        <v>22</v>
      </c>
      <c r="B103" s="89" t="s">
        <v>48</v>
      </c>
      <c r="C103" s="91">
        <f t="shared" si="37"/>
        <v>0</v>
      </c>
      <c r="D103" s="92">
        <f t="shared" si="38"/>
        <v>24</v>
      </c>
      <c r="E103" s="93">
        <f t="shared" si="39"/>
        <v>0</v>
      </c>
      <c r="F103" s="93">
        <f t="shared" si="39"/>
        <v>0</v>
      </c>
      <c r="G103" s="93">
        <f t="shared" si="39"/>
        <v>0</v>
      </c>
      <c r="H103" s="94">
        <f t="shared" si="39"/>
        <v>24</v>
      </c>
      <c r="I103" s="62"/>
      <c r="J103" s="63"/>
      <c r="K103" s="64"/>
      <c r="L103" s="64"/>
      <c r="M103" s="64"/>
      <c r="N103" s="65"/>
      <c r="O103" s="62"/>
      <c r="P103" s="63"/>
      <c r="Q103" s="66"/>
      <c r="R103" s="66"/>
      <c r="S103" s="66"/>
      <c r="T103" s="67"/>
      <c r="U103" s="62">
        <v>4</v>
      </c>
      <c r="V103" s="63"/>
      <c r="W103" s="64"/>
      <c r="X103" s="64"/>
      <c r="Y103" s="64"/>
      <c r="Z103" s="65">
        <v>8</v>
      </c>
      <c r="AA103" s="68">
        <v>3</v>
      </c>
      <c r="AB103" s="63"/>
      <c r="AC103" s="66"/>
      <c r="AD103" s="66"/>
      <c r="AE103" s="66"/>
      <c r="AF103" s="69">
        <v>16</v>
      </c>
    </row>
    <row r="104" spans="1:32" s="70" customFormat="1" ht="24.9" customHeight="1">
      <c r="A104" s="88">
        <v>23</v>
      </c>
      <c r="B104" s="89" t="s">
        <v>49</v>
      </c>
      <c r="C104" s="91">
        <f t="shared" si="37"/>
        <v>0</v>
      </c>
      <c r="D104" s="92">
        <f t="shared" si="38"/>
        <v>0</v>
      </c>
      <c r="E104" s="93">
        <f t="shared" si="39"/>
        <v>0</v>
      </c>
      <c r="F104" s="93">
        <f t="shared" si="39"/>
        <v>0</v>
      </c>
      <c r="G104" s="93">
        <f t="shared" si="39"/>
        <v>0</v>
      </c>
      <c r="H104" s="94">
        <f t="shared" si="39"/>
        <v>0</v>
      </c>
      <c r="I104" s="62"/>
      <c r="J104" s="63"/>
      <c r="K104" s="64"/>
      <c r="L104" s="64"/>
      <c r="M104" s="64"/>
      <c r="N104" s="65"/>
      <c r="O104" s="62"/>
      <c r="P104" s="63"/>
      <c r="Q104" s="66"/>
      <c r="R104" s="66"/>
      <c r="S104" s="66"/>
      <c r="T104" s="67"/>
      <c r="U104" s="62"/>
      <c r="V104" s="63"/>
      <c r="W104" s="64"/>
      <c r="X104" s="64"/>
      <c r="Y104" s="64"/>
      <c r="Z104" s="65"/>
      <c r="AA104" s="68">
        <v>9</v>
      </c>
      <c r="AB104" s="63"/>
      <c r="AC104" s="66"/>
      <c r="AD104" s="66"/>
      <c r="AE104" s="66"/>
      <c r="AF104" s="69"/>
    </row>
    <row r="105" spans="1:32" s="70" customFormat="1" ht="24.9" customHeight="1">
      <c r="A105" s="88">
        <v>24</v>
      </c>
      <c r="B105" s="89" t="s">
        <v>79</v>
      </c>
      <c r="C105" s="91">
        <f t="shared" si="37"/>
        <v>1</v>
      </c>
      <c r="D105" s="92">
        <f t="shared" si="38"/>
        <v>20</v>
      </c>
      <c r="E105" s="93">
        <f t="shared" si="39"/>
        <v>10</v>
      </c>
      <c r="F105" s="93">
        <f t="shared" si="39"/>
        <v>0</v>
      </c>
      <c r="G105" s="93">
        <f t="shared" si="39"/>
        <v>0</v>
      </c>
      <c r="H105" s="94">
        <f t="shared" si="39"/>
        <v>10</v>
      </c>
      <c r="I105" s="62"/>
      <c r="J105" s="63"/>
      <c r="K105" s="64"/>
      <c r="L105" s="64"/>
      <c r="M105" s="64"/>
      <c r="N105" s="65"/>
      <c r="O105" s="62"/>
      <c r="P105" s="63"/>
      <c r="Q105" s="66"/>
      <c r="R105" s="66"/>
      <c r="S105" s="66"/>
      <c r="T105" s="67"/>
      <c r="U105" s="62">
        <f>3</f>
        <v>3</v>
      </c>
      <c r="V105" s="63" t="s">
        <v>13</v>
      </c>
      <c r="W105" s="64">
        <v>10</v>
      </c>
      <c r="X105" s="64"/>
      <c r="Y105" s="64"/>
      <c r="Z105" s="65">
        <v>10</v>
      </c>
      <c r="AA105" s="68"/>
      <c r="AB105" s="63"/>
      <c r="AC105" s="66"/>
      <c r="AD105" s="66"/>
      <c r="AE105" s="66"/>
      <c r="AF105" s="69"/>
    </row>
    <row r="106" spans="1:32" s="70" customFormat="1" ht="24.9" customHeight="1">
      <c r="A106" s="88">
        <v>25</v>
      </c>
      <c r="B106" s="89" t="s">
        <v>80</v>
      </c>
      <c r="C106" s="91">
        <f t="shared" si="37"/>
        <v>1</v>
      </c>
      <c r="D106" s="92">
        <f t="shared" si="38"/>
        <v>20</v>
      </c>
      <c r="E106" s="93">
        <f t="shared" si="39"/>
        <v>10</v>
      </c>
      <c r="F106" s="93">
        <f t="shared" si="39"/>
        <v>10</v>
      </c>
      <c r="G106" s="93">
        <f t="shared" si="39"/>
        <v>0</v>
      </c>
      <c r="H106" s="94">
        <f t="shared" si="39"/>
        <v>0</v>
      </c>
      <c r="I106" s="62"/>
      <c r="J106" s="63"/>
      <c r="K106" s="64"/>
      <c r="L106" s="64"/>
      <c r="M106" s="64"/>
      <c r="N106" s="65"/>
      <c r="O106" s="62"/>
      <c r="P106" s="63"/>
      <c r="Q106" s="66"/>
      <c r="R106" s="66"/>
      <c r="S106" s="66"/>
      <c r="T106" s="67"/>
      <c r="U106" s="62"/>
      <c r="V106" s="63"/>
      <c r="W106" s="64"/>
      <c r="X106" s="64"/>
      <c r="Y106" s="64"/>
      <c r="Z106" s="65"/>
      <c r="AA106" s="68">
        <v>3</v>
      </c>
      <c r="AB106" s="63" t="s">
        <v>13</v>
      </c>
      <c r="AC106" s="66">
        <v>10</v>
      </c>
      <c r="AD106" s="66">
        <v>10</v>
      </c>
      <c r="AE106" s="66"/>
      <c r="AF106" s="69"/>
    </row>
    <row r="107" spans="1:32" s="70" customFormat="1" ht="24.9" customHeight="1">
      <c r="A107" s="88">
        <v>26</v>
      </c>
      <c r="B107" s="89" t="s">
        <v>81</v>
      </c>
      <c r="C107" s="91">
        <f t="shared" si="37"/>
        <v>0</v>
      </c>
      <c r="D107" s="92">
        <f t="shared" si="38"/>
        <v>20</v>
      </c>
      <c r="E107" s="93">
        <f t="shared" si="39"/>
        <v>10</v>
      </c>
      <c r="F107" s="93">
        <f t="shared" si="39"/>
        <v>0</v>
      </c>
      <c r="G107" s="93">
        <f t="shared" si="39"/>
        <v>10</v>
      </c>
      <c r="H107" s="94">
        <f t="shared" si="39"/>
        <v>0</v>
      </c>
      <c r="I107" s="62"/>
      <c r="J107" s="63"/>
      <c r="K107" s="64"/>
      <c r="L107" s="64"/>
      <c r="M107" s="64"/>
      <c r="N107" s="65"/>
      <c r="O107" s="62"/>
      <c r="P107" s="63"/>
      <c r="Q107" s="66"/>
      <c r="R107" s="66"/>
      <c r="S107" s="66"/>
      <c r="T107" s="67"/>
      <c r="U107" s="62"/>
      <c r="V107" s="63"/>
      <c r="W107" s="64"/>
      <c r="X107" s="64"/>
      <c r="Y107" s="64"/>
      <c r="Z107" s="65"/>
      <c r="AA107" s="68">
        <v>2</v>
      </c>
      <c r="AB107" s="63"/>
      <c r="AC107" s="66">
        <v>10</v>
      </c>
      <c r="AD107" s="66"/>
      <c r="AE107" s="66">
        <v>10</v>
      </c>
      <c r="AF107" s="69"/>
    </row>
    <row r="108" spans="1:32" s="70" customFormat="1" ht="24.9" customHeight="1">
      <c r="A108" s="88">
        <v>27</v>
      </c>
      <c r="B108" s="89" t="s">
        <v>82</v>
      </c>
      <c r="C108" s="91">
        <f t="shared" si="37"/>
        <v>1</v>
      </c>
      <c r="D108" s="92">
        <f t="shared" si="38"/>
        <v>30</v>
      </c>
      <c r="E108" s="93">
        <f t="shared" si="39"/>
        <v>10</v>
      </c>
      <c r="F108" s="93">
        <f t="shared" si="39"/>
        <v>0</v>
      </c>
      <c r="G108" s="93">
        <f t="shared" si="39"/>
        <v>20</v>
      </c>
      <c r="H108" s="94">
        <f t="shared" si="39"/>
        <v>0</v>
      </c>
      <c r="I108" s="62"/>
      <c r="J108" s="63"/>
      <c r="K108" s="64"/>
      <c r="L108" s="64"/>
      <c r="M108" s="64"/>
      <c r="N108" s="65"/>
      <c r="O108" s="62"/>
      <c r="P108" s="63"/>
      <c r="Q108" s="66"/>
      <c r="R108" s="66"/>
      <c r="S108" s="66"/>
      <c r="T108" s="67"/>
      <c r="U108" s="62"/>
      <c r="V108" s="63"/>
      <c r="W108" s="64"/>
      <c r="X108" s="64"/>
      <c r="Y108" s="64"/>
      <c r="Z108" s="65"/>
      <c r="AA108" s="68">
        <v>3</v>
      </c>
      <c r="AB108" s="63" t="s">
        <v>13</v>
      </c>
      <c r="AC108" s="66">
        <v>10</v>
      </c>
      <c r="AD108" s="66"/>
      <c r="AE108" s="66">
        <v>20</v>
      </c>
      <c r="AF108" s="69"/>
    </row>
    <row r="109" spans="1:32" s="70" customFormat="1" ht="24.9" customHeight="1">
      <c r="A109" s="88">
        <v>28</v>
      </c>
      <c r="B109" s="89" t="s">
        <v>55</v>
      </c>
      <c r="C109" s="91">
        <f>IF(J109="E",1,0)+IF(P109="E",1,0)+IF(V109="E",1,0)+IF(AB109="E",1,0)</f>
        <v>0</v>
      </c>
      <c r="D109" s="92">
        <f>SUM(E109:H109)</f>
        <v>32</v>
      </c>
      <c r="E109" s="93">
        <f t="shared" si="39"/>
        <v>16</v>
      </c>
      <c r="F109" s="93">
        <f t="shared" si="39"/>
        <v>0</v>
      </c>
      <c r="G109" s="93">
        <f t="shared" si="39"/>
        <v>16</v>
      </c>
      <c r="H109" s="94">
        <f t="shared" si="39"/>
        <v>0</v>
      </c>
      <c r="I109" s="62"/>
      <c r="J109" s="63"/>
      <c r="K109" s="64"/>
      <c r="L109" s="64"/>
      <c r="M109" s="64"/>
      <c r="N109" s="65"/>
      <c r="O109" s="62"/>
      <c r="P109" s="63"/>
      <c r="Q109" s="66"/>
      <c r="R109" s="66"/>
      <c r="S109" s="66"/>
      <c r="T109" s="67"/>
      <c r="U109" s="62"/>
      <c r="V109" s="63"/>
      <c r="W109" s="64"/>
      <c r="X109" s="64"/>
      <c r="Y109" s="64"/>
      <c r="Z109" s="65"/>
      <c r="AA109" s="68">
        <v>4</v>
      </c>
      <c r="AB109" s="63"/>
      <c r="AC109" s="66">
        <v>16</v>
      </c>
      <c r="AD109" s="66"/>
      <c r="AE109" s="66">
        <v>16</v>
      </c>
      <c r="AF109" s="69"/>
    </row>
    <row r="110" spans="1:32" s="70" customFormat="1" ht="24.9" customHeight="1">
      <c r="A110" s="96"/>
      <c r="B110" s="97" t="s">
        <v>83</v>
      </c>
      <c r="C110" s="98">
        <f t="shared" ref="C110:I110" si="40">SUM(C102:C109)</f>
        <v>3</v>
      </c>
      <c r="D110" s="99">
        <f t="shared" si="40"/>
        <v>166</v>
      </c>
      <c r="E110" s="100">
        <f t="shared" si="40"/>
        <v>56</v>
      </c>
      <c r="F110" s="100">
        <f t="shared" si="40"/>
        <v>10</v>
      </c>
      <c r="G110" s="100">
        <f t="shared" si="40"/>
        <v>46</v>
      </c>
      <c r="H110" s="101">
        <f t="shared" si="40"/>
        <v>54</v>
      </c>
      <c r="I110" s="102">
        <f t="shared" si="40"/>
        <v>0</v>
      </c>
      <c r="J110" s="103">
        <f>COUNTA(J102:J109)</f>
        <v>0</v>
      </c>
      <c r="K110" s="104" t="str">
        <f>TEXT(SUM(K102:K109),0)</f>
        <v>0</v>
      </c>
      <c r="L110" s="104" t="str">
        <f>TEXT(SUM(L102:L109),0)</f>
        <v>0</v>
      </c>
      <c r="M110" s="104" t="str">
        <f>TEXT(SUM(M102:M109),0)</f>
        <v>0</v>
      </c>
      <c r="N110" s="104" t="str">
        <f>TEXT(SUM(N102:N109),0)</f>
        <v>0</v>
      </c>
      <c r="O110" s="105">
        <f>SUM(O102:O109)</f>
        <v>0</v>
      </c>
      <c r="P110" s="103">
        <f>COUNTA(P102:P109)</f>
        <v>0</v>
      </c>
      <c r="Q110" s="106" t="str">
        <f>TEXT(SUM(Q102:Q109),0)</f>
        <v>0</v>
      </c>
      <c r="R110" s="107" t="str">
        <f>TEXT(SUM(R102:R109),0)</f>
        <v>0</v>
      </c>
      <c r="S110" s="107" t="str">
        <f>TEXT(SUM(S102:S109),0)</f>
        <v>0</v>
      </c>
      <c r="T110" s="108" t="str">
        <f>TEXT(SUM(T102:T109),0)</f>
        <v>0</v>
      </c>
      <c r="U110" s="105">
        <f>SUM(U102:U109)</f>
        <v>11</v>
      </c>
      <c r="V110" s="103">
        <f>COUNTA(V102:V109)</f>
        <v>1</v>
      </c>
      <c r="W110" s="109" t="str">
        <f>TEXT(SUM(W102:W109),0)</f>
        <v>10</v>
      </c>
      <c r="X110" s="110" t="str">
        <f>TEXT(SUM(X102:X109),0)</f>
        <v>0</v>
      </c>
      <c r="Y110" s="110" t="str">
        <f>TEXT(SUM(Y102:Y109),0)</f>
        <v>0</v>
      </c>
      <c r="Z110" s="111" t="str">
        <f>TEXT(SUM(Z102:Z109),0)</f>
        <v>38</v>
      </c>
      <c r="AA110" s="105">
        <f>SUM(AA102:AA109)</f>
        <v>24</v>
      </c>
      <c r="AB110" s="103">
        <f>COUNTA(AB102:AB109)</f>
        <v>2</v>
      </c>
      <c r="AC110" s="106" t="str">
        <f>TEXT(SUM(AC102:AC109),0)</f>
        <v>46</v>
      </c>
      <c r="AD110" s="107" t="str">
        <f>TEXT(SUM(AD102:AD109),0)</f>
        <v>10</v>
      </c>
      <c r="AE110" s="107" t="str">
        <f>TEXT(SUM(AE102:AE109),0)</f>
        <v>46</v>
      </c>
      <c r="AF110" s="112" t="str">
        <f>TEXT(SUM(AF102:AF109),0)</f>
        <v>16</v>
      </c>
    </row>
    <row r="111" spans="1:32" s="8" customFormat="1" ht="9.9" customHeight="1">
      <c r="A111" s="114"/>
      <c r="B111" s="115"/>
      <c r="C111" s="116"/>
      <c r="D111" s="116"/>
      <c r="E111" s="116"/>
      <c r="F111" s="116"/>
      <c r="G111" s="116"/>
      <c r="H111" s="116"/>
      <c r="I111" s="117"/>
      <c r="J111" s="117"/>
      <c r="K111" s="118"/>
      <c r="L111" s="118"/>
      <c r="M111" s="118"/>
      <c r="N111" s="118"/>
      <c r="O111" s="117"/>
      <c r="P111" s="117"/>
      <c r="Q111" s="117"/>
      <c r="R111" s="117"/>
      <c r="S111" s="117"/>
      <c r="T111" s="117"/>
      <c r="U111" s="117"/>
      <c r="V111" s="117"/>
      <c r="W111" s="117"/>
      <c r="X111" s="117"/>
      <c r="Y111" s="117"/>
      <c r="Z111" s="117"/>
      <c r="AA111" s="119"/>
      <c r="AB111" s="115"/>
      <c r="AC111" s="117"/>
      <c r="AD111" s="116"/>
      <c r="AE111" s="116"/>
      <c r="AF111" s="156"/>
    </row>
    <row r="112" spans="1:32" ht="20.100000000000001" customHeight="1">
      <c r="A112" s="210" t="s">
        <v>84</v>
      </c>
      <c r="B112" s="211"/>
      <c r="C112" s="122"/>
      <c r="D112" s="123"/>
      <c r="E112" s="124" t="s">
        <v>18</v>
      </c>
      <c r="F112" s="124" t="s">
        <v>19</v>
      </c>
      <c r="G112" s="124" t="s">
        <v>20</v>
      </c>
      <c r="H112" s="125" t="s">
        <v>21</v>
      </c>
      <c r="I112" s="126"/>
      <c r="J112" s="127"/>
      <c r="K112" s="124" t="s">
        <v>18</v>
      </c>
      <c r="L112" s="124" t="s">
        <v>19</v>
      </c>
      <c r="M112" s="124" t="s">
        <v>20</v>
      </c>
      <c r="N112" s="125" t="s">
        <v>21</v>
      </c>
      <c r="O112" s="128"/>
      <c r="P112" s="127"/>
      <c r="Q112" s="124" t="s">
        <v>18</v>
      </c>
      <c r="R112" s="124" t="s">
        <v>19</v>
      </c>
      <c r="S112" s="124" t="s">
        <v>20</v>
      </c>
      <c r="T112" s="125" t="s">
        <v>21</v>
      </c>
      <c r="U112" s="126"/>
      <c r="V112" s="127"/>
      <c r="W112" s="124" t="s">
        <v>18</v>
      </c>
      <c r="X112" s="124" t="s">
        <v>19</v>
      </c>
      <c r="Y112" s="124" t="s">
        <v>20</v>
      </c>
      <c r="Z112" s="129" t="s">
        <v>21</v>
      </c>
      <c r="AA112" s="126"/>
      <c r="AB112" s="127"/>
      <c r="AC112" s="124" t="s">
        <v>18</v>
      </c>
      <c r="AD112" s="124" t="s">
        <v>19</v>
      </c>
      <c r="AE112" s="124" t="s">
        <v>20</v>
      </c>
      <c r="AF112" s="130" t="s">
        <v>21</v>
      </c>
    </row>
    <row r="113" spans="1:32" ht="45" customHeight="1" thickBot="1">
      <c r="A113" s="212"/>
      <c r="B113" s="213"/>
      <c r="C113" s="131">
        <f t="shared" ref="C113:AF113" si="41">C37+C110</f>
        <v>10</v>
      </c>
      <c r="D113" s="132">
        <f t="shared" si="41"/>
        <v>570</v>
      </c>
      <c r="E113" s="133">
        <f t="shared" si="41"/>
        <v>264</v>
      </c>
      <c r="F113" s="133">
        <f t="shared" si="41"/>
        <v>68</v>
      </c>
      <c r="G113" s="133">
        <f t="shared" si="41"/>
        <v>142</v>
      </c>
      <c r="H113" s="134">
        <f t="shared" si="41"/>
        <v>96</v>
      </c>
      <c r="I113" s="135">
        <f t="shared" si="41"/>
        <v>22</v>
      </c>
      <c r="J113" s="136">
        <f t="shared" si="41"/>
        <v>3</v>
      </c>
      <c r="K113" s="133">
        <f t="shared" si="41"/>
        <v>92</v>
      </c>
      <c r="L113" s="133">
        <f t="shared" si="41"/>
        <v>10</v>
      </c>
      <c r="M113" s="133">
        <f t="shared" si="41"/>
        <v>32</v>
      </c>
      <c r="N113" s="134">
        <f t="shared" si="41"/>
        <v>12</v>
      </c>
      <c r="O113" s="137">
        <f t="shared" si="41"/>
        <v>22</v>
      </c>
      <c r="P113" s="136">
        <f t="shared" si="41"/>
        <v>3</v>
      </c>
      <c r="Q113" s="133">
        <f t="shared" si="41"/>
        <v>68</v>
      </c>
      <c r="R113" s="133">
        <f t="shared" si="41"/>
        <v>30</v>
      </c>
      <c r="S113" s="133">
        <f t="shared" si="41"/>
        <v>36</v>
      </c>
      <c r="T113" s="134">
        <f t="shared" si="41"/>
        <v>18</v>
      </c>
      <c r="U113" s="138">
        <f t="shared" si="41"/>
        <v>22</v>
      </c>
      <c r="V113" s="136">
        <f t="shared" si="41"/>
        <v>2</v>
      </c>
      <c r="W113" s="133">
        <f t="shared" si="41"/>
        <v>58</v>
      </c>
      <c r="X113" s="133">
        <f t="shared" si="41"/>
        <v>18</v>
      </c>
      <c r="Y113" s="133">
        <f t="shared" si="41"/>
        <v>28</v>
      </c>
      <c r="Z113" s="134">
        <f t="shared" si="41"/>
        <v>50</v>
      </c>
      <c r="AA113" s="138">
        <f t="shared" si="41"/>
        <v>24</v>
      </c>
      <c r="AB113" s="136">
        <f t="shared" si="41"/>
        <v>2</v>
      </c>
      <c r="AC113" s="133">
        <f t="shared" si="41"/>
        <v>46</v>
      </c>
      <c r="AD113" s="133">
        <f t="shared" si="41"/>
        <v>10</v>
      </c>
      <c r="AE113" s="133">
        <f t="shared" si="41"/>
        <v>46</v>
      </c>
      <c r="AF113" s="139">
        <f t="shared" si="41"/>
        <v>16</v>
      </c>
    </row>
    <row r="114" spans="1:32" s="56" customFormat="1" ht="20.100000000000001" customHeight="1" thickBot="1">
      <c r="A114" s="140"/>
      <c r="B114" s="141"/>
      <c r="C114" s="141"/>
      <c r="D114" s="141" t="s">
        <v>45</v>
      </c>
      <c r="E114" s="141"/>
      <c r="F114" s="141"/>
      <c r="G114" s="141"/>
      <c r="H114" s="141"/>
      <c r="I114" s="141"/>
      <c r="J114" s="141"/>
      <c r="K114" s="142"/>
      <c r="L114" s="143">
        <f>VALUE(K113)+VALUE(L113)+VALUE(M113)+VALUE(N113)</f>
        <v>146</v>
      </c>
      <c r="M114" s="144"/>
      <c r="N114" s="145"/>
      <c r="O114" s="146"/>
      <c r="P114" s="141"/>
      <c r="Q114" s="142"/>
      <c r="R114" s="143">
        <f>VALUE(Q113)+VALUE(R113)+VALUE(S113)+VALUE(T113)</f>
        <v>152</v>
      </c>
      <c r="S114" s="144"/>
      <c r="T114" s="145"/>
      <c r="U114" s="146"/>
      <c r="V114" s="141"/>
      <c r="W114" s="142"/>
      <c r="X114" s="143">
        <f>VALUE(W113)+VALUE(X113)+VALUE(Y113)+VALUE(Z113)</f>
        <v>154</v>
      </c>
      <c r="Y114" s="144"/>
      <c r="Z114" s="145"/>
      <c r="AA114" s="146"/>
      <c r="AB114" s="141"/>
      <c r="AC114" s="142"/>
      <c r="AD114" s="144">
        <f>VALUE(AC113)+VALUE(AD113)+VALUE(AE113)+VALUE(AF113)</f>
        <v>118</v>
      </c>
      <c r="AE114" s="144"/>
      <c r="AF114" s="147"/>
    </row>
    <row r="115" spans="1:32" ht="9.9" customHeight="1" thickBot="1">
      <c r="A115" s="160"/>
      <c r="B115" s="161"/>
      <c r="C115" s="162"/>
      <c r="D115" s="162"/>
      <c r="E115" s="162"/>
      <c r="F115" s="162"/>
      <c r="G115" s="162"/>
      <c r="H115" s="162"/>
      <c r="I115" s="163"/>
      <c r="J115" s="163"/>
      <c r="K115" s="164"/>
      <c r="L115" s="164"/>
      <c r="M115" s="164"/>
      <c r="N115" s="164"/>
      <c r="O115" s="163"/>
      <c r="P115" s="163"/>
      <c r="Q115" s="163"/>
      <c r="R115" s="163"/>
      <c r="S115" s="163"/>
      <c r="T115" s="163"/>
      <c r="U115" s="163"/>
      <c r="V115" s="163"/>
      <c r="W115" s="163"/>
      <c r="X115" s="163"/>
      <c r="Y115" s="163"/>
      <c r="Z115" s="163"/>
      <c r="AA115" s="163"/>
      <c r="AB115" s="161"/>
      <c r="AC115" s="163"/>
      <c r="AD115" s="162"/>
      <c r="AE115" s="162"/>
      <c r="AF115" s="165"/>
    </row>
    <row r="116" spans="1:32" ht="13.8" thickTop="1"/>
  </sheetData>
  <mergeCells count="32">
    <mergeCell ref="A112:B113"/>
    <mergeCell ref="V9:V10"/>
    <mergeCell ref="W9:Z9"/>
    <mergeCell ref="AA9:AA10"/>
    <mergeCell ref="AB9:AB10"/>
    <mergeCell ref="E9:E11"/>
    <mergeCell ref="F9:F11"/>
    <mergeCell ref="G9:G11"/>
    <mergeCell ref="H9:H11"/>
    <mergeCell ref="I9:I10"/>
    <mergeCell ref="J9:J10"/>
    <mergeCell ref="A36:B37"/>
    <mergeCell ref="A52:B53"/>
    <mergeCell ref="A67:B68"/>
    <mergeCell ref="A82:B83"/>
    <mergeCell ref="A97:B98"/>
    <mergeCell ref="H3:I3"/>
    <mergeCell ref="AC9:AF9"/>
    <mergeCell ref="K10:N10"/>
    <mergeCell ref="Q10:T10"/>
    <mergeCell ref="W10:Z10"/>
    <mergeCell ref="AC10:AF10"/>
    <mergeCell ref="K9:N9"/>
    <mergeCell ref="O9:O10"/>
    <mergeCell ref="P9:P10"/>
    <mergeCell ref="Q9:T9"/>
    <mergeCell ref="U9:U10"/>
    <mergeCell ref="A7:A11"/>
    <mergeCell ref="C7:C11"/>
    <mergeCell ref="D7:H7"/>
    <mergeCell ref="D8:D11"/>
    <mergeCell ref="E8:H8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36" fitToHeight="0" orientation="portrait" r:id="rId1"/>
  <headerFooter scaleWithDoc="0"/>
  <rowBreaks count="1" manualBreakCount="1">
    <brk id="85" max="3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N2MiBM1</vt:lpstr>
      <vt:lpstr>N2MiBM1!Obszar_wydruku</vt:lpstr>
      <vt:lpstr>N2MiBM1!Tytuły_wydruku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WIM</dc:creator>
  <cp:lastModifiedBy>Krzysztof Dyrka</cp:lastModifiedBy>
  <cp:lastPrinted>2020-06-16T12:32:44Z</cp:lastPrinted>
  <dcterms:created xsi:type="dcterms:W3CDTF">2019-03-27T14:30:54Z</dcterms:created>
  <dcterms:modified xsi:type="dcterms:W3CDTF">2022-03-03T19:40:46Z</dcterms:modified>
</cp:coreProperties>
</file>